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<sst xmlns="http://schemas.openxmlformats.org/spreadsheetml/2006/main" count="56" uniqueCount="44">
  <si>
    <t>Fachbereichsbudget 2004</t>
  </si>
  <si>
    <t>Amt für Stadtentwicklung, Umwelt und Verkehr</t>
  </si>
  <si>
    <t>Einnahmen / Ausgaben</t>
  </si>
  <si>
    <t>Tertiale</t>
  </si>
  <si>
    <t>Jahresplandaten</t>
  </si>
  <si>
    <t>Erwartung zum 31.12.</t>
  </si>
  <si>
    <t>T1
Ansatz</t>
  </si>
  <si>
    <t>T1
AO-Soll</t>
  </si>
  <si>
    <t>T2
Ansatz</t>
  </si>
  <si>
    <t>T2
AO-Soll</t>
  </si>
  <si>
    <t>T3
Ansatz</t>
  </si>
  <si>
    <t>T3
AO-Soll</t>
  </si>
  <si>
    <t>Jahres-ansatz</t>
  </si>
  <si>
    <t>Rest aus
2003</t>
  </si>
  <si>
    <t>Gesamt
verfügbar</t>
  </si>
  <si>
    <t>Erwartung
Restzeit</t>
  </si>
  <si>
    <t>Vorauss.
Ist 31.12.</t>
  </si>
  <si>
    <t>Abweichung
zum Plan</t>
  </si>
  <si>
    <t>T€</t>
  </si>
  <si>
    <t>%</t>
  </si>
  <si>
    <t>9=7+8</t>
  </si>
  <si>
    <t>10=11-2-4-6</t>
  </si>
  <si>
    <t>12=11-9</t>
  </si>
  <si>
    <t>13=12 / 9</t>
  </si>
  <si>
    <t>Einnahmen aus Verw. und Betrieb</t>
  </si>
  <si>
    <t>innere Verrechnungen</t>
  </si>
  <si>
    <t>sonstige Finanzeinnahmen</t>
  </si>
  <si>
    <t>Summe Einnahmen</t>
  </si>
  <si>
    <t>Personalausgaben</t>
  </si>
  <si>
    <t>Sachausgaben</t>
  </si>
  <si>
    <t>Zuweisungen u. Zuschüsse</t>
  </si>
  <si>
    <t>sonstige Finanzausgaben</t>
  </si>
  <si>
    <t>Summe Ausgaben</t>
  </si>
  <si>
    <t>Ergebnis</t>
  </si>
  <si>
    <t>Kostendeckungsgrad</t>
  </si>
  <si>
    <t>Erläuterungen</t>
  </si>
  <si>
    <t xml:space="preserve">Insgesamt ist der Zuschußbedarf unter Berücksichtigung der ins Haushaltsjahr 2004 übertragenenen Haushaltsreste </t>
  </si>
  <si>
    <t>mit rd. 692.700 € niedriger ausgefallen als ursprünglich veranschlagt. Dieses ist durch folgende Gründe bedingt:</t>
  </si>
  <si>
    <r>
      <t xml:space="preserve">Bei den </t>
    </r>
    <r>
      <rPr>
        <b/>
        <sz val="10"/>
        <rFont val="Arial"/>
        <family val="2"/>
      </rPr>
      <t>Mehreinnahmen aus Verwaltung und Betrieb</t>
    </r>
    <r>
      <rPr>
        <sz val="10"/>
        <rFont val="Arial"/>
        <family val="0"/>
      </rPr>
      <t xml:space="preserve"> in Höhe von rd. 170.700 € handelt es sich im wesentlichen um</t>
    </r>
  </si>
  <si>
    <t>a.) rd. 191.000 € Mehreinnahmen bei den Baugenehmigungsgebühren</t>
  </si>
  <si>
    <t>b.) rd. 18.300 € durch Mehreinnahmen aus Sondernutzungen</t>
  </si>
  <si>
    <t>c.) rd. 12.500 € für Erstattungen an Beteiligungen für Lichtsignalanlagen</t>
  </si>
  <si>
    <r>
      <t xml:space="preserve">Bei den </t>
    </r>
    <r>
      <rPr>
        <b/>
        <sz val="10"/>
        <rFont val="Arial"/>
        <family val="2"/>
      </rPr>
      <t xml:space="preserve">Sachausgaben </t>
    </r>
    <r>
      <rPr>
        <sz val="10"/>
        <rFont val="Arial"/>
        <family val="2"/>
      </rPr>
      <t xml:space="preserve">sind im Vergleich zu den zur Verfügung gestandenen Mitteln Minderausgaben in Höhe von rd. 555.600 € zu verzeichnen. Es handelt sich im wesentlichen um Minderausgaben beim FNP (rd. 113.700 €), Altlastenuntersuchungen (rd. 79.100 €), UVP und Grünordnungspläne (rd. 61.000 €), Planungskosten (rd. 104.900 € allgemeine und 75.000 € für den Stadtumbau West), das Baumkataster (50.000 €) sowie den Verkehrsrechner (rd. 29.000). Hierbei ist jedoch zu berücksichtigen , dass durch Aufträge diverse Mittel (FNP rd. 113.700 €; Planungskosten rd. 99.000 € und UVP rd. 25.000 €) gebunden sind und eine Mittelübertragung beantragt wurde.  </t>
    </r>
  </si>
  <si>
    <t>welche jedoch tlw. kompensiert werden durch nicht realisierte Einnahmen. Hier sind insbesondere die im 1. Nachtrag eingestellten Einnahmen in Höhe von 50.000 € für Zuschüsse für den Stadtumbau West zu nennen.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</si>
</sst>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3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 horizontal="center" wrapText="1"/>
      <protection/>
    </xf>
    <xf numFmtId="0" fontId="4" fillId="4" borderId="9" xfId="0" applyFont="1" applyFill="1" applyBorder="1" applyAlignment="1" applyProtection="1">
      <alignment horizontal="center" wrapText="1"/>
      <protection/>
    </xf>
    <xf numFmtId="0" fontId="4" fillId="3" borderId="10" xfId="0" applyFont="1" applyFill="1" applyBorder="1" applyAlignment="1" applyProtection="1">
      <alignment horizontal="center" wrapText="1"/>
      <protection/>
    </xf>
    <xf numFmtId="0" fontId="4" fillId="4" borderId="10" xfId="0" applyFont="1" applyFill="1" applyBorder="1" applyAlignment="1" applyProtection="1">
      <alignment horizontal="center" wrapText="1"/>
      <protection/>
    </xf>
    <xf numFmtId="0" fontId="4" fillId="3" borderId="11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 applyProtection="1">
      <alignment horizontal="center" wrapText="1"/>
      <protection/>
    </xf>
    <xf numFmtId="0" fontId="4" fillId="4" borderId="12" xfId="0" applyFont="1" applyFill="1" applyBorder="1" applyAlignment="1" applyProtection="1">
      <alignment horizontal="center" wrapText="1"/>
      <protection/>
    </xf>
    <xf numFmtId="0" fontId="5" fillId="4" borderId="13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/>
      <protection/>
    </xf>
    <xf numFmtId="0" fontId="5" fillId="4" borderId="15" xfId="0" applyFont="1" applyFill="1" applyBorder="1" applyAlignment="1" applyProtection="1">
      <alignment horizontal="center"/>
      <protection/>
    </xf>
    <xf numFmtId="0" fontId="4" fillId="3" borderId="16" xfId="0" applyFont="1" applyFill="1" applyBorder="1" applyAlignment="1" applyProtection="1">
      <alignment horizontal="center"/>
      <protection/>
    </xf>
    <xf numFmtId="0" fontId="4" fillId="4" borderId="16" xfId="0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/>
      <protection/>
    </xf>
    <xf numFmtId="0" fontId="4" fillId="5" borderId="16" xfId="0" applyFont="1" applyFill="1" applyBorder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 horizontal="center"/>
      <protection/>
    </xf>
    <xf numFmtId="0" fontId="4" fillId="4" borderId="18" xfId="0" applyFont="1" applyFill="1" applyBorder="1" applyAlignment="1" applyProtection="1">
      <alignment horizontal="center"/>
      <protection/>
    </xf>
    <xf numFmtId="0" fontId="6" fillId="3" borderId="19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 horizontal="center"/>
      <protection/>
    </xf>
    <xf numFmtId="0" fontId="6" fillId="3" borderId="21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6" fillId="3" borderId="22" xfId="0" applyFont="1" applyFill="1" applyBorder="1" applyAlignment="1" applyProtection="1">
      <alignment horizontal="center"/>
      <protection/>
    </xf>
    <xf numFmtId="0" fontId="6" fillId="5" borderId="21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164" fontId="0" fillId="0" borderId="25" xfId="0" applyNumberFormat="1" applyFill="1" applyBorder="1" applyAlignment="1" applyProtection="1">
      <alignment/>
      <protection/>
    </xf>
    <xf numFmtId="164" fontId="0" fillId="0" borderId="26" xfId="0" applyNumberFormat="1" applyFill="1" applyBorder="1" applyAlignment="1" applyProtection="1">
      <alignment/>
      <protection/>
    </xf>
    <xf numFmtId="164" fontId="0" fillId="0" borderId="27" xfId="0" applyNumberFormat="1" applyFill="1" applyBorder="1" applyAlignment="1" applyProtection="1">
      <alignment/>
      <protection/>
    </xf>
    <xf numFmtId="165" fontId="0" fillId="0" borderId="28" xfId="17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165" fontId="0" fillId="0" borderId="30" xfId="17" applyNumberForma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left"/>
      <protection/>
    </xf>
    <xf numFmtId="164" fontId="2" fillId="0" borderId="32" xfId="0" applyNumberFormat="1" applyFont="1" applyFill="1" applyBorder="1" applyAlignment="1" applyProtection="1">
      <alignment/>
      <protection/>
    </xf>
    <xf numFmtId="164" fontId="2" fillId="0" borderId="33" xfId="0" applyNumberFormat="1" applyFont="1" applyFill="1" applyBorder="1" applyAlignment="1" applyProtection="1">
      <alignment/>
      <protection/>
    </xf>
    <xf numFmtId="164" fontId="2" fillId="0" borderId="34" xfId="0" applyNumberFormat="1" applyFont="1" applyFill="1" applyBorder="1" applyAlignment="1" applyProtection="1">
      <alignment/>
      <protection/>
    </xf>
    <xf numFmtId="165" fontId="2" fillId="0" borderId="35" xfId="17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64" fontId="0" fillId="0" borderId="28" xfId="0" applyNumberFormat="1" applyFill="1" applyBorder="1" applyAlignment="1" applyProtection="1">
      <alignment/>
      <protection/>
    </xf>
    <xf numFmtId="165" fontId="0" fillId="0" borderId="28" xfId="17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30" xfId="0" applyNumberForma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/>
      <protection/>
    </xf>
    <xf numFmtId="165" fontId="0" fillId="0" borderId="30" xfId="17" applyNumberFormat="1" applyFont="1" applyFill="1" applyBorder="1" applyAlignment="1" applyProtection="1">
      <alignment/>
      <protection/>
    </xf>
    <xf numFmtId="164" fontId="2" fillId="0" borderId="35" xfId="0" applyNumberFormat="1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 horizontal="left"/>
      <protection/>
    </xf>
    <xf numFmtId="164" fontId="2" fillId="0" borderId="25" xfId="0" applyNumberFormat="1" applyFont="1" applyFill="1" applyBorder="1" applyAlignment="1" applyProtection="1">
      <alignment/>
      <protection/>
    </xf>
    <xf numFmtId="164" fontId="2" fillId="0" borderId="26" xfId="0" applyNumberFormat="1" applyFont="1" applyFill="1" applyBorder="1" applyAlignment="1" applyProtection="1">
      <alignment/>
      <protection/>
    </xf>
    <xf numFmtId="164" fontId="2" fillId="0" borderId="37" xfId="0" applyNumberFormat="1" applyFont="1" applyFill="1" applyBorder="1" applyAlignment="1" applyProtection="1">
      <alignment/>
      <protection/>
    </xf>
    <xf numFmtId="164" fontId="2" fillId="0" borderId="38" xfId="0" applyNumberFormat="1" applyFont="1" applyFill="1" applyBorder="1" applyAlignment="1" applyProtection="1">
      <alignment/>
      <protection/>
    </xf>
    <xf numFmtId="164" fontId="2" fillId="0" borderId="39" xfId="0" applyNumberFormat="1" applyFont="1" applyFill="1" applyBorder="1" applyAlignment="1" applyProtection="1">
      <alignment/>
      <protection/>
    </xf>
    <xf numFmtId="165" fontId="2" fillId="0" borderId="40" xfId="17" applyNumberFormat="1" applyFont="1" applyFill="1" applyBorder="1" applyAlignment="1" applyProtection="1">
      <alignment/>
      <protection/>
    </xf>
    <xf numFmtId="10" fontId="2" fillId="0" borderId="36" xfId="17" applyNumberFormat="1" applyFont="1" applyFill="1" applyBorder="1" applyAlignment="1" applyProtection="1">
      <alignment/>
      <protection/>
    </xf>
    <xf numFmtId="10" fontId="2" fillId="0" borderId="41" xfId="17" applyNumberFormat="1" applyFont="1" applyFill="1" applyBorder="1" applyAlignment="1" applyProtection="1">
      <alignment/>
      <protection/>
    </xf>
    <xf numFmtId="10" fontId="2" fillId="0" borderId="42" xfId="17" applyNumberFormat="1" applyFont="1" applyFill="1" applyBorder="1" applyAlignment="1" applyProtection="1">
      <alignment/>
      <protection/>
    </xf>
    <xf numFmtId="10" fontId="2" fillId="0" borderId="38" xfId="17" applyNumberFormat="1" applyFont="1" applyFill="1" applyBorder="1" applyAlignment="1" applyProtection="1">
      <alignment/>
      <protection/>
    </xf>
    <xf numFmtId="10" fontId="2" fillId="0" borderId="39" xfId="17" applyNumberFormat="1" applyFont="1" applyFill="1" applyBorder="1" applyAlignment="1" applyProtection="1">
      <alignment/>
      <protection/>
    </xf>
    <xf numFmtId="10" fontId="2" fillId="0" borderId="40" xfId="17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4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oerauf\Lokale%20Einstellungen\Temporary%20Internet%20Files\OLK136\60%202004verw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hbereich"/>
      <sheetName val="Fachbereichsoverhead"/>
      <sheetName val="vorbereitende  Planung"/>
      <sheetName val="verbindliche Pl."/>
      <sheetName val="baurechtl. u. sonst. Verf."/>
      <sheetName val="öffentl. Grünflächen"/>
      <sheetName val="Verkehrsflächen"/>
      <sheetName val="geregelte Nutzung"/>
      <sheetName val="Oberflächenentwässerung"/>
      <sheetName val="technischer Service"/>
      <sheetName val="Umwelt"/>
      <sheetName val="ÖPNV"/>
      <sheetName val="Produkt 11"/>
      <sheetName val="Produkt 12"/>
    </sheetNames>
    <sheetDataSet>
      <sheetData sheetId="1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D21">
            <v>15066.666666666666</v>
          </cell>
          <cell r="E21">
            <v>0</v>
          </cell>
          <cell r="F21">
            <v>15066.666666666666</v>
          </cell>
          <cell r="G21">
            <v>0</v>
          </cell>
          <cell r="H21">
            <v>15066.666666666664</v>
          </cell>
          <cell r="I21">
            <v>49841.3</v>
          </cell>
          <cell r="J21">
            <v>45200</v>
          </cell>
          <cell r="K21">
            <v>0</v>
          </cell>
          <cell r="L21">
            <v>45200</v>
          </cell>
          <cell r="M21">
            <v>0</v>
          </cell>
          <cell r="N21">
            <v>49841.3</v>
          </cell>
          <cell r="O21">
            <v>4641.300000000003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44">
          <cell r="D44">
            <v>0</v>
          </cell>
          <cell r="E44">
            <v>24230.58</v>
          </cell>
          <cell r="F44">
            <v>0</v>
          </cell>
          <cell r="G44">
            <v>12376</v>
          </cell>
          <cell r="H44">
            <v>0</v>
          </cell>
          <cell r="I44">
            <v>13235</v>
          </cell>
          <cell r="J44">
            <v>45200</v>
          </cell>
          <cell r="K44">
            <v>0</v>
          </cell>
          <cell r="L44">
            <v>45200</v>
          </cell>
          <cell r="M44">
            <v>-0.2700000000008913</v>
          </cell>
          <cell r="N44">
            <v>49841.31</v>
          </cell>
          <cell r="O44">
            <v>4641.3099999999995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</sheetData>
      <sheetData sheetId="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4">
          <cell r="D54">
            <v>25933.333333333332</v>
          </cell>
          <cell r="E54">
            <v>18994.6</v>
          </cell>
          <cell r="F54">
            <v>25933.333333333332</v>
          </cell>
          <cell r="G54">
            <v>29833.160000000003</v>
          </cell>
          <cell r="H54">
            <v>25933.33333333334</v>
          </cell>
          <cell r="I54">
            <v>29875.15</v>
          </cell>
          <cell r="J54">
            <v>77800</v>
          </cell>
          <cell r="K54">
            <v>0</v>
          </cell>
          <cell r="L54">
            <v>77800</v>
          </cell>
          <cell r="M54">
            <v>0</v>
          </cell>
          <cell r="N54">
            <v>78702.91</v>
          </cell>
          <cell r="O54">
            <v>902.9100000000035</v>
          </cell>
        </row>
        <row r="59">
          <cell r="D59">
            <v>13333.333333333334</v>
          </cell>
          <cell r="E59">
            <v>88.49</v>
          </cell>
          <cell r="F59">
            <v>13333.333333333334</v>
          </cell>
          <cell r="G59">
            <v>-78.49</v>
          </cell>
          <cell r="H59">
            <v>13333.33333333333</v>
          </cell>
          <cell r="I59">
            <v>45810.83</v>
          </cell>
          <cell r="J59">
            <v>40000</v>
          </cell>
          <cell r="K59">
            <v>119588.75</v>
          </cell>
          <cell r="L59">
            <v>159588.75</v>
          </cell>
          <cell r="M59">
            <v>0</v>
          </cell>
          <cell r="N59">
            <v>45820.83</v>
          </cell>
          <cell r="O59">
            <v>-113767.92</v>
          </cell>
        </row>
        <row r="63">
          <cell r="D63">
            <v>266.6666666666667</v>
          </cell>
          <cell r="E63">
            <v>0</v>
          </cell>
          <cell r="F63">
            <v>266.6666666666667</v>
          </cell>
          <cell r="G63">
            <v>0</v>
          </cell>
          <cell r="H63">
            <v>266.6666666666666</v>
          </cell>
          <cell r="I63">
            <v>1036.77</v>
          </cell>
          <cell r="J63">
            <v>800</v>
          </cell>
          <cell r="K63">
            <v>0</v>
          </cell>
          <cell r="L63">
            <v>800</v>
          </cell>
          <cell r="M63">
            <v>0</v>
          </cell>
          <cell r="N63">
            <v>1036.77</v>
          </cell>
          <cell r="O63">
            <v>236.76999999999998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</sheetData>
      <sheetData sheetId="3">
        <row r="18">
          <cell r="D18">
            <v>41833.333333333336</v>
          </cell>
          <cell r="E18">
            <v>48073.75</v>
          </cell>
          <cell r="F18">
            <v>41833.333333333336</v>
          </cell>
          <cell r="G18">
            <v>27158.010000000002</v>
          </cell>
          <cell r="H18">
            <v>41833.33333333332</v>
          </cell>
          <cell r="I18">
            <v>0</v>
          </cell>
          <cell r="J18">
            <v>125500</v>
          </cell>
          <cell r="K18">
            <v>0</v>
          </cell>
          <cell r="L18">
            <v>125500</v>
          </cell>
          <cell r="M18">
            <v>0</v>
          </cell>
          <cell r="N18">
            <v>75231.76000000001</v>
          </cell>
          <cell r="O18">
            <v>-50268.24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8">
          <cell r="D48">
            <v>269200</v>
          </cell>
          <cell r="E48">
            <v>178417.74</v>
          </cell>
          <cell r="F48">
            <v>269200</v>
          </cell>
          <cell r="G48">
            <v>319525.02</v>
          </cell>
          <cell r="H48">
            <v>269200</v>
          </cell>
          <cell r="I48">
            <v>315373.61</v>
          </cell>
          <cell r="J48">
            <v>807600</v>
          </cell>
          <cell r="K48">
            <v>0</v>
          </cell>
          <cell r="L48">
            <v>807600</v>
          </cell>
          <cell r="M48">
            <v>0</v>
          </cell>
          <cell r="N48">
            <v>813316.37</v>
          </cell>
          <cell r="O48">
            <v>5716.369999999995</v>
          </cell>
        </row>
        <row r="56">
          <cell r="D56">
            <v>135500</v>
          </cell>
          <cell r="E56">
            <v>44522.3</v>
          </cell>
          <cell r="F56">
            <v>135500</v>
          </cell>
          <cell r="G56">
            <v>4896.519999999999</v>
          </cell>
          <cell r="H56">
            <v>135500</v>
          </cell>
          <cell r="I56">
            <v>94626.71</v>
          </cell>
          <cell r="J56">
            <v>406500</v>
          </cell>
          <cell r="K56">
            <v>59160.22</v>
          </cell>
          <cell r="L56">
            <v>465660.22</v>
          </cell>
          <cell r="M56">
            <v>0</v>
          </cell>
          <cell r="N56">
            <v>144045.53</v>
          </cell>
          <cell r="O56">
            <v>-321614.69</v>
          </cell>
        </row>
        <row r="61">
          <cell r="D61">
            <v>70233.33333333333</v>
          </cell>
          <cell r="E61">
            <v>0</v>
          </cell>
          <cell r="F61">
            <v>70233.33333333333</v>
          </cell>
          <cell r="G61">
            <v>0</v>
          </cell>
          <cell r="H61">
            <v>70233.33333333333</v>
          </cell>
          <cell r="I61">
            <v>226160.95</v>
          </cell>
          <cell r="J61">
            <v>210700</v>
          </cell>
          <cell r="K61">
            <v>0</v>
          </cell>
          <cell r="L61">
            <v>210700</v>
          </cell>
          <cell r="M61">
            <v>0.04999999998835847</v>
          </cell>
          <cell r="N61">
            <v>226161</v>
          </cell>
          <cell r="O61">
            <v>15461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</sheetData>
      <sheetData sheetId="4">
        <row r="23">
          <cell r="D23">
            <v>157266.66666666666</v>
          </cell>
          <cell r="E23">
            <v>245991.37</v>
          </cell>
          <cell r="F23">
            <v>157266.66666666666</v>
          </cell>
          <cell r="G23">
            <v>291301.9</v>
          </cell>
          <cell r="H23">
            <v>157266.66666666672</v>
          </cell>
          <cell r="I23">
            <v>127587.2</v>
          </cell>
          <cell r="J23">
            <v>471800</v>
          </cell>
          <cell r="K23">
            <v>0</v>
          </cell>
          <cell r="L23">
            <v>471800</v>
          </cell>
          <cell r="M23">
            <v>0</v>
          </cell>
          <cell r="N23">
            <v>664880.4700000001</v>
          </cell>
          <cell r="O23">
            <v>193080.47000000003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8">
          <cell r="D38">
            <v>3333.3333333333335</v>
          </cell>
          <cell r="E38">
            <v>2201.22</v>
          </cell>
          <cell r="F38">
            <v>3333.3333333333335</v>
          </cell>
          <cell r="G38">
            <v>1749.5300000000002</v>
          </cell>
          <cell r="H38">
            <v>3333.3333333333326</v>
          </cell>
          <cell r="I38">
            <v>-67.07000000000016</v>
          </cell>
          <cell r="J38">
            <v>10000</v>
          </cell>
          <cell r="K38">
            <v>0</v>
          </cell>
          <cell r="L38">
            <v>10000</v>
          </cell>
          <cell r="M38">
            <v>0</v>
          </cell>
          <cell r="N38">
            <v>3883.68</v>
          </cell>
          <cell r="O38">
            <v>-6116.32</v>
          </cell>
        </row>
        <row r="47">
          <cell r="D47">
            <v>151200</v>
          </cell>
          <cell r="E47">
            <v>106498.56</v>
          </cell>
          <cell r="F47">
            <v>151200</v>
          </cell>
          <cell r="G47">
            <v>174557.15999999997</v>
          </cell>
          <cell r="H47">
            <v>151199.99999999994</v>
          </cell>
          <cell r="I47">
            <v>168402.31000000003</v>
          </cell>
          <cell r="J47">
            <v>453600</v>
          </cell>
          <cell r="K47">
            <v>0</v>
          </cell>
          <cell r="L47">
            <v>453600</v>
          </cell>
          <cell r="M47">
            <v>0</v>
          </cell>
          <cell r="N47">
            <v>449458.03</v>
          </cell>
          <cell r="O47">
            <v>-4141.969999999979</v>
          </cell>
        </row>
        <row r="56">
          <cell r="D56">
            <v>4766.666666666667</v>
          </cell>
          <cell r="E56">
            <v>0</v>
          </cell>
          <cell r="F56">
            <v>4766.666666666667</v>
          </cell>
          <cell r="G56">
            <v>0</v>
          </cell>
          <cell r="H56">
            <v>4766.666666666666</v>
          </cell>
          <cell r="I56">
            <v>145.4</v>
          </cell>
          <cell r="J56">
            <v>14300</v>
          </cell>
          <cell r="K56">
            <v>0</v>
          </cell>
          <cell r="L56">
            <v>14300</v>
          </cell>
          <cell r="M56">
            <v>0</v>
          </cell>
          <cell r="N56">
            <v>145.4</v>
          </cell>
          <cell r="O56">
            <v>-14154.6</v>
          </cell>
        </row>
        <row r="61">
          <cell r="D61">
            <v>46866.666666666664</v>
          </cell>
          <cell r="E61">
            <v>0</v>
          </cell>
          <cell r="F61">
            <v>46866.666666666664</v>
          </cell>
          <cell r="G61">
            <v>0</v>
          </cell>
          <cell r="H61">
            <v>46866.66666666668</v>
          </cell>
          <cell r="I61">
            <v>133947.30000000002</v>
          </cell>
          <cell r="J61">
            <v>140600</v>
          </cell>
          <cell r="K61">
            <v>0</v>
          </cell>
          <cell r="L61">
            <v>140600</v>
          </cell>
          <cell r="M61">
            <v>-0.4900000000052387</v>
          </cell>
          <cell r="N61">
            <v>133946.81</v>
          </cell>
          <cell r="O61">
            <v>-6653.19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</sheetData>
      <sheetData sheetId="5">
        <row r="19">
          <cell r="D19">
            <v>5300</v>
          </cell>
          <cell r="E19">
            <v>3352.13</v>
          </cell>
          <cell r="F19">
            <v>5300</v>
          </cell>
          <cell r="G19">
            <v>4259.2</v>
          </cell>
          <cell r="H19">
            <v>5300.000000000002</v>
          </cell>
          <cell r="I19">
            <v>4000</v>
          </cell>
          <cell r="J19">
            <v>15900</v>
          </cell>
          <cell r="K19">
            <v>0</v>
          </cell>
          <cell r="L19">
            <v>15900</v>
          </cell>
          <cell r="M19">
            <v>0</v>
          </cell>
          <cell r="N19">
            <v>11611.330000000002</v>
          </cell>
          <cell r="O19">
            <v>-4288.67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9">
          <cell r="D49">
            <v>136566.66666666666</v>
          </cell>
          <cell r="E49">
            <v>98984.45</v>
          </cell>
          <cell r="F49">
            <v>136566.66666666666</v>
          </cell>
          <cell r="G49">
            <v>155347.49</v>
          </cell>
          <cell r="H49">
            <v>136566.66666666672</v>
          </cell>
          <cell r="I49">
            <v>166061.95</v>
          </cell>
          <cell r="J49">
            <v>409700</v>
          </cell>
          <cell r="K49">
            <v>0</v>
          </cell>
          <cell r="L49">
            <v>409700</v>
          </cell>
          <cell r="M49">
            <v>0</v>
          </cell>
          <cell r="N49">
            <v>420393.89</v>
          </cell>
          <cell r="O49">
            <v>10693.890000000014</v>
          </cell>
        </row>
        <row r="80">
          <cell r="D80">
            <v>144133.3333333333</v>
          </cell>
          <cell r="E80">
            <v>66800.84999999999</v>
          </cell>
          <cell r="F80">
            <v>144133.3333333333</v>
          </cell>
          <cell r="G80">
            <v>194805.81000000003</v>
          </cell>
          <cell r="H80">
            <v>144133.3333333333</v>
          </cell>
          <cell r="I80">
            <v>131107.64</v>
          </cell>
          <cell r="J80">
            <v>432400</v>
          </cell>
          <cell r="K80">
            <v>0</v>
          </cell>
          <cell r="L80">
            <v>432400</v>
          </cell>
          <cell r="M80">
            <v>0</v>
          </cell>
          <cell r="N80">
            <v>392714.30000000016</v>
          </cell>
          <cell r="O80">
            <v>-39685.69999999999</v>
          </cell>
        </row>
        <row r="85">
          <cell r="D85">
            <v>1039266.6666666666</v>
          </cell>
          <cell r="E85">
            <v>0</v>
          </cell>
          <cell r="F85">
            <v>1039266.6666666666</v>
          </cell>
          <cell r="G85">
            <v>3023500</v>
          </cell>
          <cell r="H85">
            <v>1039266.6666666669</v>
          </cell>
          <cell r="I85">
            <v>106730.22</v>
          </cell>
          <cell r="J85">
            <v>3117800</v>
          </cell>
          <cell r="K85">
            <v>0</v>
          </cell>
          <cell r="L85">
            <v>3117800</v>
          </cell>
          <cell r="M85">
            <v>0</v>
          </cell>
          <cell r="N85">
            <v>3130230.2199999997</v>
          </cell>
          <cell r="O85">
            <v>12430.219999999998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</sheetData>
      <sheetData sheetId="6">
        <row r="20">
          <cell r="D20">
            <v>40866.666666666664</v>
          </cell>
          <cell r="E20">
            <v>9645.74</v>
          </cell>
          <cell r="F20">
            <v>40866.666666666664</v>
          </cell>
          <cell r="G20">
            <v>20000</v>
          </cell>
          <cell r="H20">
            <v>40866.666666666664</v>
          </cell>
          <cell r="I20">
            <v>94088.3</v>
          </cell>
          <cell r="J20">
            <v>122600</v>
          </cell>
          <cell r="K20">
            <v>0</v>
          </cell>
          <cell r="L20">
            <v>122600</v>
          </cell>
          <cell r="M20">
            <v>0</v>
          </cell>
          <cell r="N20">
            <v>123734.04</v>
          </cell>
          <cell r="O20">
            <v>1134.0399999999972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5">
          <cell r="D35">
            <v>33.333333333333336</v>
          </cell>
          <cell r="E35">
            <v>119.54</v>
          </cell>
          <cell r="F35">
            <v>33.333333333333336</v>
          </cell>
          <cell r="G35">
            <v>0</v>
          </cell>
          <cell r="H35">
            <v>33.33333333333332</v>
          </cell>
          <cell r="I35">
            <v>0</v>
          </cell>
          <cell r="J35">
            <v>100</v>
          </cell>
          <cell r="K35">
            <v>0</v>
          </cell>
          <cell r="L35">
            <v>100</v>
          </cell>
          <cell r="M35">
            <v>0.45999999999999375</v>
          </cell>
          <cell r="N35">
            <v>120</v>
          </cell>
          <cell r="O35">
            <v>20</v>
          </cell>
        </row>
        <row r="48">
          <cell r="D48">
            <v>356633.3333333333</v>
          </cell>
          <cell r="E48">
            <v>246637.52000000002</v>
          </cell>
          <cell r="F48">
            <v>356633.3333333333</v>
          </cell>
          <cell r="G48">
            <v>418396.45999999996</v>
          </cell>
          <cell r="H48">
            <v>356633.3333333334</v>
          </cell>
          <cell r="I48">
            <v>405952.94</v>
          </cell>
          <cell r="J48">
            <v>1069900</v>
          </cell>
          <cell r="K48">
            <v>0</v>
          </cell>
          <cell r="L48">
            <v>1069900</v>
          </cell>
          <cell r="M48">
            <v>0</v>
          </cell>
          <cell r="N48">
            <v>1070986.92</v>
          </cell>
          <cell r="O48">
            <v>1086.9199999999837</v>
          </cell>
        </row>
        <row r="62">
          <cell r="D62">
            <v>560200.0000000002</v>
          </cell>
          <cell r="E62">
            <v>264101.27</v>
          </cell>
          <cell r="F62">
            <v>560200.0000000002</v>
          </cell>
          <cell r="G62">
            <v>834915.29</v>
          </cell>
          <cell r="H62">
            <v>560200</v>
          </cell>
          <cell r="I62">
            <v>583329.5199999999</v>
          </cell>
          <cell r="J62">
            <v>1680600</v>
          </cell>
          <cell r="K62">
            <v>0</v>
          </cell>
          <cell r="L62">
            <v>1680600</v>
          </cell>
          <cell r="M62">
            <v>0</v>
          </cell>
          <cell r="N62">
            <v>1682346.0799999996</v>
          </cell>
          <cell r="O62">
            <v>1746.080000000004</v>
          </cell>
        </row>
        <row r="70">
          <cell r="D70">
            <v>592333.3333333334</v>
          </cell>
          <cell r="E70">
            <v>0</v>
          </cell>
          <cell r="F70">
            <v>592333.3333333334</v>
          </cell>
          <cell r="G70">
            <v>1557100</v>
          </cell>
          <cell r="H70">
            <v>592333.3333333334</v>
          </cell>
          <cell r="I70">
            <v>299793.29</v>
          </cell>
          <cell r="J70">
            <v>1777000</v>
          </cell>
          <cell r="K70">
            <v>0</v>
          </cell>
          <cell r="L70">
            <v>1777000</v>
          </cell>
          <cell r="M70">
            <v>0</v>
          </cell>
          <cell r="N70">
            <v>1856893.29</v>
          </cell>
          <cell r="O70">
            <v>79893.29</v>
          </cell>
        </row>
        <row r="74">
          <cell r="D74">
            <v>266.6666666666667</v>
          </cell>
          <cell r="E74">
            <v>766.92</v>
          </cell>
          <cell r="F74">
            <v>266.6666666666667</v>
          </cell>
          <cell r="G74">
            <v>0</v>
          </cell>
          <cell r="H74">
            <v>266.6666666666666</v>
          </cell>
          <cell r="I74">
            <v>0</v>
          </cell>
          <cell r="J74">
            <v>800</v>
          </cell>
          <cell r="K74">
            <v>0</v>
          </cell>
          <cell r="L74">
            <v>800</v>
          </cell>
          <cell r="M74">
            <v>0.08000000000004093</v>
          </cell>
          <cell r="N74">
            <v>767</v>
          </cell>
          <cell r="O74">
            <v>-33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</sheetData>
      <sheetData sheetId="7">
        <row r="22">
          <cell r="D22">
            <v>66800</v>
          </cell>
          <cell r="E22">
            <v>113197.18</v>
          </cell>
          <cell r="F22">
            <v>66800</v>
          </cell>
          <cell r="G22">
            <v>59270.229999999996</v>
          </cell>
          <cell r="H22">
            <v>66800</v>
          </cell>
          <cell r="I22">
            <v>61616.52</v>
          </cell>
          <cell r="J22">
            <v>200400</v>
          </cell>
          <cell r="K22">
            <v>0</v>
          </cell>
          <cell r="L22">
            <v>200400</v>
          </cell>
          <cell r="M22">
            <v>0</v>
          </cell>
          <cell r="N22">
            <v>234083.93</v>
          </cell>
          <cell r="O22">
            <v>33683.92999999999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0">
          <cell r="D50">
            <v>77833.33333333333</v>
          </cell>
          <cell r="E50">
            <v>54360.840000000004</v>
          </cell>
          <cell r="F50">
            <v>77833.33333333333</v>
          </cell>
          <cell r="G50">
            <v>88793.91</v>
          </cell>
          <cell r="H50">
            <v>77833.33333333334</v>
          </cell>
          <cell r="I50">
            <v>86512.53</v>
          </cell>
          <cell r="J50">
            <v>233500</v>
          </cell>
          <cell r="K50">
            <v>0</v>
          </cell>
          <cell r="L50">
            <v>233500</v>
          </cell>
          <cell r="M50">
            <v>0</v>
          </cell>
          <cell r="N50">
            <v>229667.28</v>
          </cell>
          <cell r="O50">
            <v>-3832.720000000001</v>
          </cell>
        </row>
        <row r="60">
          <cell r="D60">
            <v>93599.99999999999</v>
          </cell>
          <cell r="E60">
            <v>12915.37</v>
          </cell>
          <cell r="F60">
            <v>93599.99999999999</v>
          </cell>
          <cell r="G60">
            <v>205085.44</v>
          </cell>
          <cell r="H60">
            <v>93599.99999999999</v>
          </cell>
          <cell r="I60">
            <v>8550.220000000008</v>
          </cell>
          <cell r="J60">
            <v>280800</v>
          </cell>
          <cell r="K60">
            <v>0</v>
          </cell>
          <cell r="L60">
            <v>280800</v>
          </cell>
          <cell r="M60">
            <v>0</v>
          </cell>
          <cell r="N60">
            <v>226551.03</v>
          </cell>
          <cell r="O60">
            <v>-54248.96999999999</v>
          </cell>
        </row>
        <row r="65">
          <cell r="D65">
            <v>18333.333333333336</v>
          </cell>
          <cell r="E65">
            <v>0</v>
          </cell>
          <cell r="F65">
            <v>18333.333333333336</v>
          </cell>
          <cell r="G65">
            <v>0</v>
          </cell>
          <cell r="H65">
            <v>18333.33333333333</v>
          </cell>
          <cell r="I65">
            <v>51254.1</v>
          </cell>
          <cell r="J65">
            <v>55000</v>
          </cell>
          <cell r="K65">
            <v>0</v>
          </cell>
          <cell r="L65">
            <v>55000</v>
          </cell>
          <cell r="M65">
            <v>0</v>
          </cell>
          <cell r="N65">
            <v>51254.1</v>
          </cell>
          <cell r="O65">
            <v>-3745.9000000000005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</sheetData>
      <sheetData sheetId="8">
        <row r="14">
          <cell r="D14">
            <v>1666.6666666666667</v>
          </cell>
          <cell r="E14">
            <v>0</v>
          </cell>
          <cell r="F14">
            <v>1666.6666666666667</v>
          </cell>
          <cell r="G14">
            <v>4187.43</v>
          </cell>
          <cell r="H14">
            <v>1666.6666666666663</v>
          </cell>
          <cell r="I14">
            <v>0</v>
          </cell>
          <cell r="J14">
            <v>5000</v>
          </cell>
          <cell r="K14">
            <v>0</v>
          </cell>
          <cell r="L14">
            <v>5000</v>
          </cell>
          <cell r="M14">
            <v>0</v>
          </cell>
          <cell r="N14">
            <v>4187.43</v>
          </cell>
          <cell r="O14">
            <v>-812.5699999999997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3">
          <cell r="D53">
            <v>19433.333333333332</v>
          </cell>
          <cell r="E53">
            <v>10018.52</v>
          </cell>
          <cell r="F53">
            <v>19433.333333333332</v>
          </cell>
          <cell r="G53">
            <v>27392.61</v>
          </cell>
          <cell r="H53">
            <v>19433.33333333334</v>
          </cell>
          <cell r="I53">
            <v>17919.019999999997</v>
          </cell>
          <cell r="J53">
            <v>58300</v>
          </cell>
          <cell r="K53">
            <v>0</v>
          </cell>
          <cell r="L53">
            <v>58300</v>
          </cell>
          <cell r="M53">
            <v>0</v>
          </cell>
          <cell r="N53">
            <v>55330.149999999994</v>
          </cell>
          <cell r="O53">
            <v>-2969.8500000000035</v>
          </cell>
        </row>
        <row r="57">
          <cell r="D57">
            <v>264766.6666666667</v>
          </cell>
          <cell r="E57">
            <v>0</v>
          </cell>
          <cell r="F57">
            <v>264766.6666666667</v>
          </cell>
          <cell r="G57">
            <v>825400</v>
          </cell>
          <cell r="H57">
            <v>264766.66666666657</v>
          </cell>
          <cell r="I57">
            <v>0</v>
          </cell>
          <cell r="J57">
            <v>794300</v>
          </cell>
          <cell r="K57">
            <v>0</v>
          </cell>
          <cell r="L57">
            <v>794300</v>
          </cell>
          <cell r="M57">
            <v>0</v>
          </cell>
          <cell r="N57">
            <v>825400</v>
          </cell>
          <cell r="O57">
            <v>31100</v>
          </cell>
        </row>
        <row r="62">
          <cell r="D62">
            <v>15366.666666666666</v>
          </cell>
          <cell r="E62">
            <v>18527.38</v>
          </cell>
          <cell r="F62">
            <v>15366.666666666666</v>
          </cell>
          <cell r="G62">
            <v>20721.479999999996</v>
          </cell>
          <cell r="H62">
            <v>15366.66666666667</v>
          </cell>
          <cell r="I62">
            <v>0</v>
          </cell>
          <cell r="J62">
            <v>46100</v>
          </cell>
          <cell r="K62">
            <v>0</v>
          </cell>
          <cell r="L62">
            <v>46100</v>
          </cell>
          <cell r="M62">
            <v>0.42000000000007276</v>
          </cell>
          <cell r="N62">
            <v>39249.28</v>
          </cell>
          <cell r="O62">
            <v>-6850.720000000001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9">
        <row r="16">
          <cell r="D16">
            <v>366.66666666666663</v>
          </cell>
          <cell r="E16">
            <v>492.51</v>
          </cell>
          <cell r="F16">
            <v>366.66666666666663</v>
          </cell>
          <cell r="G16">
            <v>517.62</v>
          </cell>
          <cell r="H16">
            <v>366.66666666666674</v>
          </cell>
          <cell r="I16">
            <v>358.79999999999995</v>
          </cell>
          <cell r="J16">
            <v>1100</v>
          </cell>
          <cell r="K16">
            <v>0</v>
          </cell>
          <cell r="L16">
            <v>1100</v>
          </cell>
          <cell r="M16">
            <v>0</v>
          </cell>
          <cell r="N16">
            <v>1368.9299999999998</v>
          </cell>
          <cell r="O16">
            <v>268.92999999999995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5">
          <cell r="D45">
            <v>87933.33333333333</v>
          </cell>
          <cell r="E45">
            <v>98560.74</v>
          </cell>
          <cell r="F45">
            <v>87933.33333333333</v>
          </cell>
          <cell r="G45">
            <v>67135.54000000001</v>
          </cell>
          <cell r="H45">
            <v>87933.33333333336</v>
          </cell>
          <cell r="I45">
            <v>98049.79000000001</v>
          </cell>
          <cell r="J45">
            <v>263800</v>
          </cell>
          <cell r="K45">
            <v>0</v>
          </cell>
          <cell r="L45">
            <v>263800</v>
          </cell>
          <cell r="M45">
            <v>0</v>
          </cell>
          <cell r="N45">
            <v>263746.07</v>
          </cell>
          <cell r="O45">
            <v>-53.92999999998574</v>
          </cell>
        </row>
        <row r="53">
          <cell r="D53">
            <v>11466.666666666666</v>
          </cell>
          <cell r="E53">
            <v>3703.2700000000004</v>
          </cell>
          <cell r="F53">
            <v>11466.666666666666</v>
          </cell>
          <cell r="G53">
            <v>5069.599999999999</v>
          </cell>
          <cell r="H53">
            <v>11466.666666666666</v>
          </cell>
          <cell r="I53">
            <v>13714.400000000001</v>
          </cell>
          <cell r="J53">
            <v>34400</v>
          </cell>
          <cell r="K53">
            <v>0</v>
          </cell>
          <cell r="L53">
            <v>34400</v>
          </cell>
          <cell r="M53">
            <v>0</v>
          </cell>
          <cell r="N53">
            <v>22487.269999999997</v>
          </cell>
          <cell r="O53">
            <v>-11912.73</v>
          </cell>
        </row>
        <row r="57">
          <cell r="D57">
            <v>24000</v>
          </cell>
          <cell r="E57">
            <v>0</v>
          </cell>
          <cell r="F57">
            <v>24000</v>
          </cell>
          <cell r="G57">
            <v>0</v>
          </cell>
          <cell r="H57">
            <v>24000</v>
          </cell>
          <cell r="I57">
            <v>28721.36</v>
          </cell>
          <cell r="J57">
            <v>72000</v>
          </cell>
          <cell r="K57">
            <v>0</v>
          </cell>
          <cell r="L57">
            <v>72000</v>
          </cell>
          <cell r="M57">
            <v>0</v>
          </cell>
          <cell r="N57">
            <v>28721.36</v>
          </cell>
          <cell r="O57">
            <v>-43278.64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10">
        <row r="22">
          <cell r="D22">
            <v>3733.3333333333335</v>
          </cell>
          <cell r="E22">
            <v>8700</v>
          </cell>
          <cell r="F22">
            <v>3733.3333333333335</v>
          </cell>
          <cell r="G22">
            <v>0</v>
          </cell>
          <cell r="H22">
            <v>3733.3333333333326</v>
          </cell>
          <cell r="I22">
            <v>641.19</v>
          </cell>
          <cell r="J22">
            <v>11200</v>
          </cell>
          <cell r="K22">
            <v>200</v>
          </cell>
          <cell r="L22">
            <v>11400</v>
          </cell>
          <cell r="M22">
            <v>0</v>
          </cell>
          <cell r="N22">
            <v>9341.19</v>
          </cell>
          <cell r="O22">
            <v>-2058.81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1">
          <cell r="D51">
            <v>156166.66666666666</v>
          </cell>
          <cell r="E51">
            <v>171256</v>
          </cell>
          <cell r="F51">
            <v>156166.66666666666</v>
          </cell>
          <cell r="G51">
            <v>119439.69</v>
          </cell>
          <cell r="H51">
            <v>156166.66666666672</v>
          </cell>
          <cell r="I51">
            <v>166563.72999999998</v>
          </cell>
          <cell r="J51">
            <v>468500</v>
          </cell>
          <cell r="K51">
            <v>0</v>
          </cell>
          <cell r="L51">
            <v>468500</v>
          </cell>
          <cell r="M51">
            <v>0</v>
          </cell>
          <cell r="N51">
            <v>457259.42</v>
          </cell>
          <cell r="O51">
            <v>-11240.580000000016</v>
          </cell>
        </row>
        <row r="74">
          <cell r="D74">
            <v>11266.666666666666</v>
          </cell>
          <cell r="E74">
            <v>29544.559999999998</v>
          </cell>
          <cell r="F74">
            <v>57366.666666666664</v>
          </cell>
          <cell r="G74">
            <v>51850.7</v>
          </cell>
          <cell r="H74">
            <v>103466.66666666667</v>
          </cell>
          <cell r="I74">
            <v>92579.22</v>
          </cell>
          <cell r="J74">
            <v>172100</v>
          </cell>
          <cell r="K74">
            <v>0</v>
          </cell>
          <cell r="L74">
            <v>172100</v>
          </cell>
          <cell r="M74">
            <v>0</v>
          </cell>
          <cell r="N74">
            <v>173974.47999999998</v>
          </cell>
          <cell r="O74">
            <v>1874.4800000000032</v>
          </cell>
        </row>
        <row r="79">
          <cell r="D79">
            <v>45433.33333333333</v>
          </cell>
          <cell r="E79">
            <v>2300.67</v>
          </cell>
          <cell r="F79">
            <v>45433.33333333333</v>
          </cell>
          <cell r="G79">
            <v>0</v>
          </cell>
          <cell r="H79">
            <v>45433.33333333333</v>
          </cell>
          <cell r="I79">
            <v>106036.09</v>
          </cell>
          <cell r="J79">
            <v>136300</v>
          </cell>
          <cell r="K79">
            <v>0</v>
          </cell>
          <cell r="L79">
            <v>136300</v>
          </cell>
          <cell r="M79">
            <v>0.32999999999992724</v>
          </cell>
          <cell r="N79">
            <v>108337.09</v>
          </cell>
          <cell r="O79">
            <v>-27962.910000000003</v>
          </cell>
        </row>
        <row r="83">
          <cell r="D83">
            <v>2200</v>
          </cell>
          <cell r="E83">
            <v>958.69</v>
          </cell>
          <cell r="F83">
            <v>2200</v>
          </cell>
          <cell r="G83">
            <v>0</v>
          </cell>
          <cell r="H83">
            <v>2200</v>
          </cell>
          <cell r="I83">
            <v>479.8799999999999</v>
          </cell>
          <cell r="J83">
            <v>6600</v>
          </cell>
          <cell r="K83">
            <v>0</v>
          </cell>
          <cell r="L83">
            <v>6600</v>
          </cell>
          <cell r="M83">
            <v>0</v>
          </cell>
          <cell r="N83">
            <v>1438.57</v>
          </cell>
          <cell r="O83">
            <v>-5161.43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</sheetData>
      <sheetData sheetId="1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3">
          <cell r="D53">
            <v>1866.6666666666667</v>
          </cell>
          <cell r="E53">
            <v>52.6</v>
          </cell>
          <cell r="F53">
            <v>1866.6666666666667</v>
          </cell>
          <cell r="G53">
            <v>0</v>
          </cell>
          <cell r="H53">
            <v>1866.6666666666667</v>
          </cell>
          <cell r="I53">
            <v>0</v>
          </cell>
          <cell r="J53">
            <v>5600</v>
          </cell>
          <cell r="K53">
            <v>0</v>
          </cell>
          <cell r="L53">
            <v>5600</v>
          </cell>
          <cell r="M53">
            <v>0</v>
          </cell>
          <cell r="N53">
            <v>52.6</v>
          </cell>
          <cell r="O53">
            <v>-5547.4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8">
          <cell r="D68">
            <v>63333.333333333336</v>
          </cell>
          <cell r="E68">
            <v>149000</v>
          </cell>
          <cell r="F68">
            <v>63333.333333333336</v>
          </cell>
          <cell r="G68">
            <v>5467.829999999987</v>
          </cell>
          <cell r="H68">
            <v>63333.33333333332</v>
          </cell>
          <cell r="I68">
            <v>23179.050000000017</v>
          </cell>
          <cell r="J68">
            <v>190000</v>
          </cell>
          <cell r="K68">
            <v>0</v>
          </cell>
          <cell r="L68">
            <v>190000</v>
          </cell>
          <cell r="M68">
            <v>0</v>
          </cell>
          <cell r="N68">
            <v>177646.88</v>
          </cell>
          <cell r="O68">
            <v>-12353.119999999995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</sheetData>
      <sheetData sheetId="1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4">
      <selection activeCell="A29" sqref="A29:N29"/>
    </sheetView>
  </sheetViews>
  <sheetFormatPr defaultColWidth="11.421875" defaultRowHeight="12.75"/>
  <cols>
    <col min="1" max="1" width="29.57421875" style="0" bestFit="1" customWidth="1"/>
    <col min="2" max="2" width="0" style="0" hidden="1" customWidth="1"/>
    <col min="4" max="4" width="0" style="0" hidden="1" customWidth="1"/>
    <col min="6" max="6" width="0" style="0" hidden="1" customWidth="1"/>
  </cols>
  <sheetData>
    <row r="1" spans="1:14" ht="20.25">
      <c r="A1" s="1" t="s">
        <v>0</v>
      </c>
      <c r="B1" s="1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 thickBot="1">
      <c r="A3" s="8"/>
      <c r="B3" s="9"/>
      <c r="C3" s="7"/>
      <c r="D3" s="7"/>
      <c r="E3" s="10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11" t="s">
        <v>2</v>
      </c>
      <c r="B4" s="12" t="s">
        <v>3</v>
      </c>
      <c r="C4" s="13"/>
      <c r="D4" s="13"/>
      <c r="E4" s="13"/>
      <c r="F4" s="13"/>
      <c r="G4" s="14"/>
      <c r="H4" s="11" t="s">
        <v>4</v>
      </c>
      <c r="I4" s="15"/>
      <c r="J4" s="15"/>
      <c r="K4" s="16" t="s">
        <v>5</v>
      </c>
      <c r="L4" s="17"/>
      <c r="M4" s="17"/>
      <c r="N4" s="18"/>
    </row>
    <row r="5" spans="1:14" ht="24">
      <c r="A5" s="19"/>
      <c r="B5" s="20" t="s">
        <v>6</v>
      </c>
      <c r="C5" s="21" t="s">
        <v>7</v>
      </c>
      <c r="D5" s="22" t="s">
        <v>8</v>
      </c>
      <c r="E5" s="23" t="s">
        <v>9</v>
      </c>
      <c r="F5" s="22" t="s">
        <v>10</v>
      </c>
      <c r="G5" s="23" t="s">
        <v>11</v>
      </c>
      <c r="H5" s="20" t="s">
        <v>12</v>
      </c>
      <c r="I5" s="24" t="s">
        <v>13</v>
      </c>
      <c r="J5" s="24" t="s">
        <v>14</v>
      </c>
      <c r="K5" s="25" t="s">
        <v>15</v>
      </c>
      <c r="L5" s="25" t="s">
        <v>16</v>
      </c>
      <c r="M5" s="26" t="s">
        <v>17</v>
      </c>
      <c r="N5" s="27"/>
    </row>
    <row r="6" spans="1:14" ht="12.75">
      <c r="A6" s="19"/>
      <c r="B6" s="28" t="s">
        <v>18</v>
      </c>
      <c r="C6" s="29" t="s">
        <v>18</v>
      </c>
      <c r="D6" s="30" t="s">
        <v>18</v>
      </c>
      <c r="E6" s="31" t="s">
        <v>18</v>
      </c>
      <c r="F6" s="30" t="s">
        <v>18</v>
      </c>
      <c r="G6" s="31" t="s">
        <v>18</v>
      </c>
      <c r="H6" s="28" t="s">
        <v>18</v>
      </c>
      <c r="I6" s="32" t="s">
        <v>18</v>
      </c>
      <c r="J6" s="32" t="s">
        <v>18</v>
      </c>
      <c r="K6" s="33" t="s">
        <v>18</v>
      </c>
      <c r="L6" s="33" t="s">
        <v>18</v>
      </c>
      <c r="M6" s="34" t="s">
        <v>18</v>
      </c>
      <c r="N6" s="35" t="s">
        <v>19</v>
      </c>
    </row>
    <row r="7" spans="1:14" ht="13.5" thickBot="1">
      <c r="A7" s="19"/>
      <c r="B7" s="36">
        <v>1</v>
      </c>
      <c r="C7" s="37">
        <v>2</v>
      </c>
      <c r="D7" s="38">
        <v>3</v>
      </c>
      <c r="E7" s="39">
        <v>4</v>
      </c>
      <c r="F7" s="38">
        <v>5</v>
      </c>
      <c r="G7" s="39">
        <v>6</v>
      </c>
      <c r="H7" s="36">
        <v>7</v>
      </c>
      <c r="I7" s="40">
        <v>8</v>
      </c>
      <c r="J7" s="40" t="s">
        <v>20</v>
      </c>
      <c r="K7" s="41" t="s">
        <v>21</v>
      </c>
      <c r="L7" s="41">
        <v>11</v>
      </c>
      <c r="M7" s="39" t="s">
        <v>22</v>
      </c>
      <c r="N7" s="42" t="s">
        <v>23</v>
      </c>
    </row>
    <row r="8" spans="1:14" ht="12.75">
      <c r="A8" s="43" t="s">
        <v>24</v>
      </c>
      <c r="B8" s="44">
        <f>('[1]Fachbereichsoverhead'!D12+'[1]öffentl. Grünflächen'!D19+'[1]vorbereitende  Planung'!D22+'[1]verbindliche Pl.'!D18+'[1]baurechtl. u. sonst. Verf.'!D23+'[1]Verkehrsflächen'!D20+'[1]geregelte Nutzung'!D22+'[1]Oberflächenentwässerung'!D14+'[1]technischer Service'!D16+'[1]Umwelt'!D22+'[1]ÖPNV'!D14+'[1]Produkt 11'!D22+'[1]Produkt 12'!D22)/1000</f>
        <v>317.8333333333333</v>
      </c>
      <c r="C8" s="45">
        <f>('[1]Fachbereichsoverhead'!E12+'[1]öffentl. Grünflächen'!E19+'[1]vorbereitende  Planung'!E22+'[1]verbindliche Pl.'!E18+'[1]baurechtl. u. sonst. Verf.'!E23+'[1]Verkehrsflächen'!E20+'[1]geregelte Nutzung'!E22+'[1]Oberflächenentwässerung'!E14+'[1]technischer Service'!E16+'[1]Umwelt'!E22+'[1]ÖPNV'!E14+'[1]Produkt 11'!E22+'[1]Produkt 12'!E22)/1000</f>
        <v>429.45268</v>
      </c>
      <c r="D8" s="45">
        <f>('[1]Fachbereichsoverhead'!F12+'[1]öffentl. Grünflächen'!F19+'[1]vorbereitende  Planung'!F22+'[1]verbindliche Pl.'!F18+'[1]baurechtl. u. sonst. Verf.'!F23+'[1]Verkehrsflächen'!F20+'[1]geregelte Nutzung'!F22+'[1]Oberflächenentwässerung'!F14+'[1]technischer Service'!F16+'[1]Umwelt'!F22+'[1]ÖPNV'!F14+'[1]Produkt 11'!F22+'[1]Produkt 12'!F22)/1000</f>
        <v>317.8333333333333</v>
      </c>
      <c r="E8" s="45">
        <f>('[1]Fachbereichsoverhead'!G12+'[1]öffentl. Grünflächen'!G19+'[1]vorbereitende  Planung'!G22+'[1]verbindliche Pl.'!G18+'[1]baurechtl. u. sonst. Verf.'!G23+'[1]Verkehrsflächen'!G20+'[1]geregelte Nutzung'!G22+'[1]Oberflächenentwässerung'!G14+'[1]technischer Service'!G16+'[1]Umwelt'!G22+'[1]ÖPNV'!G14+'[1]Produkt 11'!G22+'[1]Produkt 12'!G22)/1000</f>
        <v>406.69439</v>
      </c>
      <c r="F8" s="45">
        <f>('[1]Fachbereichsoverhead'!H12+'[1]öffentl. Grünflächen'!H19+'[1]vorbereitende  Planung'!H22+'[1]verbindliche Pl.'!H18+'[1]baurechtl. u. sonst. Verf.'!H23+'[1]Verkehrsflächen'!H20+'[1]geregelte Nutzung'!H22+'[1]Oberflächenentwässerung'!H14+'[1]technischer Service'!H16+'[1]Umwelt'!H22+'[1]ÖPNV'!H14+'[1]Produkt 11'!H22+'[1]Produkt 12'!H22)/1000</f>
        <v>317.83333333333337</v>
      </c>
      <c r="G8" s="45">
        <f>('[1]Fachbereichsoverhead'!I12+'[1]öffentl. Grünflächen'!I19+'[1]vorbereitende  Planung'!I22+'[1]verbindliche Pl.'!I18+'[1]baurechtl. u. sonst. Verf.'!I23+'[1]Verkehrsflächen'!I20+'[1]geregelte Nutzung'!I22+'[1]Oberflächenentwässerung'!I14+'[1]technischer Service'!I16+'[1]Umwelt'!I22+'[1]ÖPNV'!I14+'[1]Produkt 11'!I22+'[1]Produkt 12'!I22)/1000</f>
        <v>288.29201</v>
      </c>
      <c r="H8" s="44">
        <f>('[1]Fachbereichsoverhead'!J12+'[1]öffentl. Grünflächen'!J19+'[1]vorbereitende  Planung'!J22+'[1]verbindliche Pl.'!J18+'[1]baurechtl. u. sonst. Verf.'!J23+'[1]Verkehrsflächen'!J20+'[1]geregelte Nutzung'!J22+'[1]Oberflächenentwässerung'!J14+'[1]technischer Service'!J16+'[1]Umwelt'!J22+'[1]ÖPNV'!J14+'[1]Produkt 11'!J22+'[1]Produkt 12'!J22)/1000</f>
        <v>953.5</v>
      </c>
      <c r="I8" s="46">
        <f>('[1]Fachbereichsoverhead'!K12+'[1]öffentl. Grünflächen'!K19+'[1]vorbereitende  Planung'!K22+'[1]verbindliche Pl.'!K18+'[1]baurechtl. u. sonst. Verf.'!K23+'[1]Verkehrsflächen'!K20+'[1]geregelte Nutzung'!K22+'[1]Oberflächenentwässerung'!K14+'[1]technischer Service'!K16+'[1]Umwelt'!K22+'[1]ÖPNV'!K14+'[1]Produkt 11'!K22+'[1]Produkt 12'!K22)/1000</f>
        <v>0.2</v>
      </c>
      <c r="J8" s="46">
        <f>('[1]Fachbereichsoverhead'!L12+'[1]öffentl. Grünflächen'!L19+'[1]vorbereitende  Planung'!L22+'[1]verbindliche Pl.'!L18+'[1]baurechtl. u. sonst. Verf.'!L23+'[1]Verkehrsflächen'!L20+'[1]geregelte Nutzung'!L22+'[1]Oberflächenentwässerung'!L14+'[1]technischer Service'!L16+'[1]Umwelt'!L22+'[1]ÖPNV'!L14+'[1]Produkt 11'!L22+'[1]Produkt 12'!L22)/1000</f>
        <v>953.7</v>
      </c>
      <c r="K8" s="45">
        <f>('[1]Fachbereichsoverhead'!M12+'[1]öffentl. Grünflächen'!M19+'[1]vorbereitende  Planung'!M22+'[1]verbindliche Pl.'!M18+'[1]baurechtl. u. sonst. Verf.'!M23+'[1]Verkehrsflächen'!M20+'[1]geregelte Nutzung'!M22+'[1]Oberflächenentwässerung'!M14+'[1]technischer Service'!M16+'[1]Umwelt'!M22+'[1]ÖPNV'!M14+'[1]Produkt 11'!M22+'[1]Produkt 12'!M22)/1000</f>
        <v>0</v>
      </c>
      <c r="L8" s="45">
        <f>('[1]Fachbereichsoverhead'!N12+'[1]öffentl. Grünflächen'!N19+'[1]vorbereitende  Planung'!N22+'[1]verbindliche Pl.'!N18+'[1]baurechtl. u. sonst. Verf.'!N23+'[1]Verkehrsflächen'!N20+'[1]geregelte Nutzung'!N22+'[1]Oberflächenentwässerung'!N14+'[1]technischer Service'!N16+'[1]Umwelt'!N22+'[1]ÖPNV'!N14+'[1]Produkt 11'!N22+'[1]Produkt 12'!N22)/1000</f>
        <v>1124.4390799999999</v>
      </c>
      <c r="M8" s="45">
        <f>('[1]Fachbereichsoverhead'!O12+'[1]öffentl. Grünflächen'!O19+'[1]vorbereitende  Planung'!O22+'[1]verbindliche Pl.'!O18+'[1]baurechtl. u. sonst. Verf.'!O23+'[1]Verkehrsflächen'!O20+'[1]geregelte Nutzung'!O22+'[1]Oberflächenentwässerung'!O14+'[1]technischer Service'!O16+'[1]Umwelt'!O22+'[1]ÖPNV'!O14+'[1]Produkt 11'!O22+'[1]Produkt 12'!O22)/1000</f>
        <v>170.73908000000003</v>
      </c>
      <c r="N8" s="47">
        <f aca="true" t="shared" si="0" ref="N8:N18">IF(H8=0,0,M8/J8)</f>
        <v>0.179028080109049</v>
      </c>
    </row>
    <row r="9" spans="1:14" ht="12.75">
      <c r="A9" s="48" t="s">
        <v>25</v>
      </c>
      <c r="B9" s="49">
        <f>('[1]Fachbereichsoverhead'!D16+'[1]Fachbereichsoverhead'!D21+'[1]öffentl. Grünflächen'!D30+'[1]vorbereitende  Planung'!D33+'[1]verbindliche Pl.'!D29+'[1]baurechtl. u. sonst. Verf.'!D34+'[1]Verkehrsflächen'!D31+'[1]geregelte Nutzung'!D33+'[1]Oberflächenentwässerung'!D25+'[1]technischer Service'!D27+'[1]Umwelt'!D33+'[1]ÖPNV'!D25+'[1]Produkt 11'!D33+'[1]Produkt 12'!D33)/1000</f>
        <v>15.066666666666666</v>
      </c>
      <c r="C9" s="50">
        <f>('[1]Fachbereichsoverhead'!E16+'[1]Fachbereichsoverhead'!E21+'[1]öffentl. Grünflächen'!E30+'[1]vorbereitende  Planung'!E33+'[1]verbindliche Pl.'!E29+'[1]baurechtl. u. sonst. Verf.'!E34+'[1]Verkehrsflächen'!E31+'[1]geregelte Nutzung'!E33+'[1]Oberflächenentwässerung'!E25+'[1]technischer Service'!E27+'[1]Umwelt'!E33+'[1]ÖPNV'!E25+'[1]Produkt 11'!E33+'[1]Produkt 12'!E33)/1000</f>
        <v>0</v>
      </c>
      <c r="D9" s="50">
        <f>('[1]Fachbereichsoverhead'!F16+'[1]Fachbereichsoverhead'!F21+'[1]öffentl. Grünflächen'!F30+'[1]vorbereitende  Planung'!F33+'[1]verbindliche Pl.'!F29+'[1]baurechtl. u. sonst. Verf.'!F34+'[1]Verkehrsflächen'!F31+'[1]geregelte Nutzung'!F33+'[1]Oberflächenentwässerung'!F25+'[1]technischer Service'!F27+'[1]Umwelt'!F33+'[1]ÖPNV'!F25+'[1]Produkt 11'!F33+'[1]Produkt 12'!F33)/1000</f>
        <v>15.066666666666666</v>
      </c>
      <c r="E9" s="50">
        <f>('[1]Fachbereichsoverhead'!G16+'[1]Fachbereichsoverhead'!G21+'[1]öffentl. Grünflächen'!G30+'[1]vorbereitende  Planung'!G33+'[1]verbindliche Pl.'!G29+'[1]baurechtl. u. sonst. Verf.'!G34+'[1]Verkehrsflächen'!G31+'[1]geregelte Nutzung'!G33+'[1]Oberflächenentwässerung'!G25+'[1]technischer Service'!G27+'[1]Umwelt'!G33+'[1]ÖPNV'!G25+'[1]Produkt 11'!G33+'[1]Produkt 12'!G33)/1000</f>
        <v>0</v>
      </c>
      <c r="F9" s="50">
        <f>('[1]Fachbereichsoverhead'!H16+'[1]Fachbereichsoverhead'!H21+'[1]öffentl. Grünflächen'!H30+'[1]vorbereitende  Planung'!H33+'[1]verbindliche Pl.'!H29+'[1]baurechtl. u. sonst. Verf.'!H34+'[1]Verkehrsflächen'!H31+'[1]geregelte Nutzung'!H33+'[1]Oberflächenentwässerung'!H25+'[1]technischer Service'!H27+'[1]Umwelt'!H33+'[1]ÖPNV'!H25+'[1]Produkt 11'!H33+'[1]Produkt 12'!H33)/1000</f>
        <v>15.066666666666665</v>
      </c>
      <c r="G9" s="50">
        <f>('[1]Fachbereichsoverhead'!I16+'[1]Fachbereichsoverhead'!I21+'[1]öffentl. Grünflächen'!I30+'[1]vorbereitende  Planung'!I33+'[1]verbindliche Pl.'!I29+'[1]baurechtl. u. sonst. Verf.'!I34+'[1]Verkehrsflächen'!I31+'[1]geregelte Nutzung'!I33+'[1]Oberflächenentwässerung'!I25+'[1]technischer Service'!I27+'[1]Umwelt'!I33+'[1]ÖPNV'!I25+'[1]Produkt 11'!I33+'[1]Produkt 12'!I33)/1000</f>
        <v>49.841300000000004</v>
      </c>
      <c r="H9" s="49">
        <f>('[1]Fachbereichsoverhead'!J16+'[1]Fachbereichsoverhead'!J21+'[1]öffentl. Grünflächen'!J30+'[1]vorbereitende  Planung'!J33+'[1]verbindliche Pl.'!J29+'[1]baurechtl. u. sonst. Verf.'!J34+'[1]Verkehrsflächen'!J31+'[1]geregelte Nutzung'!J33+'[1]Oberflächenentwässerung'!J25+'[1]technischer Service'!J27+'[1]Umwelt'!J33+'[1]ÖPNV'!J25+'[1]Produkt 11'!J33+'[1]Produkt 12'!J33)/1000</f>
        <v>45.2</v>
      </c>
      <c r="I9" s="51">
        <f>('[1]Fachbereichsoverhead'!K16+'[1]Fachbereichsoverhead'!K21+'[1]öffentl. Grünflächen'!K30+'[1]vorbereitende  Planung'!K33+'[1]verbindliche Pl.'!K29+'[1]baurechtl. u. sonst. Verf.'!K34+'[1]Verkehrsflächen'!K31+'[1]geregelte Nutzung'!K33+'[1]Oberflächenentwässerung'!K25+'[1]technischer Service'!K27+'[1]Umwelt'!K33+'[1]ÖPNV'!K25+'[1]Produkt 11'!K33+'[1]Produkt 12'!K33)/1000</f>
        <v>0</v>
      </c>
      <c r="J9" s="51">
        <f>('[1]Fachbereichsoverhead'!L16+'[1]Fachbereichsoverhead'!L21+'[1]öffentl. Grünflächen'!L30+'[1]vorbereitende  Planung'!L33+'[1]verbindliche Pl.'!L29+'[1]baurechtl. u. sonst. Verf.'!L34+'[1]Verkehrsflächen'!L31+'[1]geregelte Nutzung'!L33+'[1]Oberflächenentwässerung'!L25+'[1]technischer Service'!L27+'[1]Umwelt'!L33+'[1]ÖPNV'!L25+'[1]Produkt 11'!L33+'[1]Produkt 12'!L33)/1000</f>
        <v>45.2</v>
      </c>
      <c r="K9" s="50">
        <f>('[1]Fachbereichsoverhead'!M16+'[1]Fachbereichsoverhead'!M21+'[1]öffentl. Grünflächen'!M30+'[1]vorbereitende  Planung'!M33+'[1]verbindliche Pl.'!M29+'[1]baurechtl. u. sonst. Verf.'!M34+'[1]Verkehrsflächen'!M31+'[1]geregelte Nutzung'!M33+'[1]Oberflächenentwässerung'!M25+'[1]technischer Service'!M27+'[1]Umwelt'!M33+'[1]ÖPNV'!M25+'[1]Produkt 11'!M33+'[1]Produkt 12'!M33)/1000</f>
        <v>0</v>
      </c>
      <c r="L9" s="50">
        <f>('[1]Fachbereichsoverhead'!N16+'[1]Fachbereichsoverhead'!N21+'[1]öffentl. Grünflächen'!N30+'[1]vorbereitende  Planung'!N33+'[1]verbindliche Pl.'!N29+'[1]baurechtl. u. sonst. Verf.'!N34+'[1]Verkehrsflächen'!N31+'[1]geregelte Nutzung'!N33+'[1]Oberflächenentwässerung'!N25+'[1]technischer Service'!N27+'[1]Umwelt'!N33+'[1]ÖPNV'!N25+'[1]Produkt 11'!N33+'[1]Produkt 12'!N33)/1000</f>
        <v>49.841300000000004</v>
      </c>
      <c r="M9" s="50">
        <f>('[1]Fachbereichsoverhead'!O16+'[1]Fachbereichsoverhead'!O21+'[1]öffentl. Grünflächen'!O30+'[1]vorbereitende  Planung'!O33+'[1]verbindliche Pl.'!O29+'[1]baurechtl. u. sonst. Verf.'!O34+'[1]Verkehrsflächen'!O31+'[1]geregelte Nutzung'!O33+'[1]Oberflächenentwässerung'!O25+'[1]technischer Service'!O27+'[1]Umwelt'!O33+'[1]ÖPNV'!O25+'[1]Produkt 11'!O33+'[1]Produkt 12'!O33)/1000</f>
        <v>4.641300000000003</v>
      </c>
      <c r="N9" s="52">
        <f t="shared" si="0"/>
        <v>0.10268362831858413</v>
      </c>
    </row>
    <row r="10" spans="1:14" ht="12.75">
      <c r="A10" s="48" t="s">
        <v>26</v>
      </c>
      <c r="B10" s="49">
        <f>('[1]Fachbereichsoverhead'!D19+'[1]öffentl. Grünflächen'!D41+'[1]vorbereitende  Planung'!D44+'[1]verbindliche Pl.'!D40+'[1]baurechtl. u. sonst. Verf.'!D38+'[1]Verkehrsflächen'!D35+'[1]geregelte Nutzung'!D44+'[1]Oberflächenentwässerung'!D36+'[1]technischer Service'!D38+'[1]Umwelt'!D44+'[1]ÖPNV'!D36+'[1]Produkt 11'!D44+'[1]Produkt 12'!D44)/1000</f>
        <v>3.366666666666667</v>
      </c>
      <c r="C10" s="50">
        <f>('[1]Fachbereichsoverhead'!E19+'[1]öffentl. Grünflächen'!E41+'[1]vorbereitende  Planung'!E44+'[1]verbindliche Pl.'!E40+'[1]baurechtl. u. sonst. Verf.'!E38+'[1]Verkehrsflächen'!E35+'[1]geregelte Nutzung'!E44+'[1]Oberflächenentwässerung'!E36+'[1]technischer Service'!E38+'[1]Umwelt'!E44+'[1]ÖPNV'!E36+'[1]Produkt 11'!E44+'[1]Produkt 12'!E44)/1000</f>
        <v>2.32076</v>
      </c>
      <c r="D10" s="50">
        <f>('[1]Fachbereichsoverhead'!F19+'[1]öffentl. Grünflächen'!F41+'[1]vorbereitende  Planung'!F44+'[1]verbindliche Pl.'!F40+'[1]baurechtl. u. sonst. Verf.'!F38+'[1]Verkehrsflächen'!F35+'[1]geregelte Nutzung'!F44+'[1]Oberflächenentwässerung'!F36+'[1]technischer Service'!F38+'[1]Umwelt'!F44+'[1]ÖPNV'!F36+'[1]Produkt 11'!F44+'[1]Produkt 12'!F44)/1000</f>
        <v>3.366666666666667</v>
      </c>
      <c r="E10" s="50">
        <f>('[1]Fachbereichsoverhead'!G19+'[1]öffentl. Grünflächen'!G41+'[1]vorbereitende  Planung'!G44+'[1]verbindliche Pl.'!G40+'[1]baurechtl. u. sonst. Verf.'!G38+'[1]Verkehrsflächen'!G35+'[1]geregelte Nutzung'!G44+'[1]Oberflächenentwässerung'!G36+'[1]technischer Service'!G38+'[1]Umwelt'!G44+'[1]ÖPNV'!G36+'[1]Produkt 11'!G44+'[1]Produkt 12'!G44)/1000</f>
        <v>1.7495300000000003</v>
      </c>
      <c r="F10" s="50">
        <f>('[1]Fachbereichsoverhead'!H19+'[1]öffentl. Grünflächen'!H41+'[1]vorbereitende  Planung'!H44+'[1]verbindliche Pl.'!H40+'[1]baurechtl. u. sonst. Verf.'!H38+'[1]Verkehrsflächen'!H35+'[1]geregelte Nutzung'!H44+'[1]Oberflächenentwässerung'!H36+'[1]technischer Service'!H38+'[1]Umwelt'!H44+'[1]ÖPNV'!H36+'[1]Produkt 11'!H44+'[1]Produkt 12'!H44)/1000</f>
        <v>3.3666666666666663</v>
      </c>
      <c r="G10" s="50">
        <f>('[1]Fachbereichsoverhead'!I19+'[1]öffentl. Grünflächen'!I41+'[1]vorbereitende  Planung'!I44+'[1]verbindliche Pl.'!I40+'[1]baurechtl. u. sonst. Verf.'!I38+'[1]Verkehrsflächen'!I35+'[1]geregelte Nutzung'!I44+'[1]Oberflächenentwässerung'!I36+'[1]technischer Service'!I38+'[1]Umwelt'!I44+'[1]ÖPNV'!I36+'[1]Produkt 11'!I44+'[1]Produkt 12'!I44)/1000</f>
        <v>-0.06707000000000016</v>
      </c>
      <c r="H10" s="49">
        <f>('[1]Fachbereichsoverhead'!J19+'[1]öffentl. Grünflächen'!J41+'[1]vorbereitende  Planung'!J44+'[1]verbindliche Pl.'!J40+'[1]baurechtl. u. sonst. Verf.'!J38+'[1]Verkehrsflächen'!J35+'[1]geregelte Nutzung'!J44+'[1]Oberflächenentwässerung'!J36+'[1]technischer Service'!J38+'[1]Umwelt'!J44+'[1]ÖPNV'!J36+'[1]Produkt 11'!J44+'[1]Produkt 12'!J44)/1000</f>
        <v>10.1</v>
      </c>
      <c r="I10" s="51">
        <f>('[1]Fachbereichsoverhead'!K19+'[1]öffentl. Grünflächen'!K41+'[1]vorbereitende  Planung'!K44+'[1]verbindliche Pl.'!K40+'[1]baurechtl. u. sonst. Verf.'!K38+'[1]Verkehrsflächen'!K35+'[1]geregelte Nutzung'!K44+'[1]Oberflächenentwässerung'!K36+'[1]technischer Service'!K38+'[1]Umwelt'!K44+'[1]ÖPNV'!K36+'[1]Produkt 11'!K44+'[1]Produkt 12'!K44)/1000</f>
        <v>0</v>
      </c>
      <c r="J10" s="51">
        <f>('[1]Fachbereichsoverhead'!L19+'[1]öffentl. Grünflächen'!L41+'[1]vorbereitende  Planung'!L44+'[1]verbindliche Pl.'!L40+'[1]baurechtl. u. sonst. Verf.'!L38+'[1]Verkehrsflächen'!L35+'[1]geregelte Nutzung'!L44+'[1]Oberflächenentwässerung'!L36+'[1]technischer Service'!L38+'[1]Umwelt'!L44+'[1]ÖPNV'!L36+'[1]Produkt 11'!L44+'[1]Produkt 12'!L44)/1000</f>
        <v>10.1</v>
      </c>
      <c r="K10" s="50">
        <f>('[1]Fachbereichsoverhead'!M19+'[1]öffentl. Grünflächen'!M41+'[1]vorbereitende  Planung'!M44+'[1]verbindliche Pl.'!M40+'[1]baurechtl. u. sonst. Verf.'!M38+'[1]Verkehrsflächen'!M35+'[1]geregelte Nutzung'!M44+'[1]Oberflächenentwässerung'!M36+'[1]technischer Service'!M38+'[1]Umwelt'!M44+'[1]ÖPNV'!M36+'[1]Produkt 11'!M44+'[1]Produkt 12'!M44)/1000</f>
        <v>0.0004599999999999937</v>
      </c>
      <c r="L10" s="50">
        <f>('[1]Fachbereichsoverhead'!N19+'[1]öffentl. Grünflächen'!N41+'[1]vorbereitende  Planung'!N44+'[1]verbindliche Pl.'!N40+'[1]baurechtl. u. sonst. Verf.'!N38+'[1]Verkehrsflächen'!N35+'[1]geregelte Nutzung'!N44+'[1]Oberflächenentwässerung'!N36+'[1]technischer Service'!N38+'[1]Umwelt'!N44+'[1]ÖPNV'!N36+'[1]Produkt 11'!N44+'[1]Produkt 12'!N44)/1000</f>
        <v>4.00368</v>
      </c>
      <c r="M10" s="50">
        <f>('[1]Fachbereichsoverhead'!O19+'[1]öffentl. Grünflächen'!O41+'[1]vorbereitende  Planung'!O44+'[1]verbindliche Pl.'!O40+'[1]baurechtl. u. sonst. Verf.'!O38+'[1]Verkehrsflächen'!O35+'[1]geregelte Nutzung'!O44+'[1]Oberflächenentwässerung'!O36+'[1]technischer Service'!O38+'[1]Umwelt'!O44+'[1]ÖPNV'!O36+'[1]Produkt 11'!O44+'[1]Produkt 12'!O44)/1000</f>
        <v>-6.0963199999999995</v>
      </c>
      <c r="N10" s="52">
        <f t="shared" si="0"/>
        <v>-0.6035960396039604</v>
      </c>
    </row>
    <row r="11" spans="1:14" ht="13.5" thickBot="1">
      <c r="A11" s="53" t="s">
        <v>27</v>
      </c>
      <c r="B11" s="54">
        <f aca="true" t="shared" si="1" ref="B11:M11">SUM(B8:B10)</f>
        <v>336.26666666666665</v>
      </c>
      <c r="C11" s="55">
        <f t="shared" si="1"/>
        <v>431.77344</v>
      </c>
      <c r="D11" s="55">
        <f t="shared" si="1"/>
        <v>336.26666666666665</v>
      </c>
      <c r="E11" s="55">
        <f t="shared" si="1"/>
        <v>408.44392</v>
      </c>
      <c r="F11" s="55">
        <f t="shared" si="1"/>
        <v>336.2666666666667</v>
      </c>
      <c r="G11" s="55">
        <f t="shared" si="1"/>
        <v>338.06624</v>
      </c>
      <c r="H11" s="54">
        <f t="shared" si="1"/>
        <v>1008.8000000000001</v>
      </c>
      <c r="I11" s="56">
        <f t="shared" si="1"/>
        <v>0.2</v>
      </c>
      <c r="J11" s="56">
        <f t="shared" si="1"/>
        <v>1009.0000000000001</v>
      </c>
      <c r="K11" s="55">
        <f t="shared" si="1"/>
        <v>0.0004599999999999937</v>
      </c>
      <c r="L11" s="55">
        <f t="shared" si="1"/>
        <v>1178.28406</v>
      </c>
      <c r="M11" s="55">
        <f t="shared" si="1"/>
        <v>169.28406000000004</v>
      </c>
      <c r="N11" s="57">
        <f t="shared" si="0"/>
        <v>0.1677740931615461</v>
      </c>
    </row>
    <row r="12" spans="1:14" ht="12.75">
      <c r="A12" s="58" t="s">
        <v>28</v>
      </c>
      <c r="B12" s="59">
        <f>('[1]Fachbereichsoverhead'!D33+'[1]öffentl. Grünflächen'!D49+'[1]vorbereitende  Planung'!D54+'[1]verbindliche Pl.'!D48+'[1]baurechtl. u. sonst. Verf.'!D47+'[1]Verkehrsflächen'!D48+'[1]geregelte Nutzung'!D50+'[1]Oberflächenentwässerung'!D48+'[1]technischer Service'!D45+'[1]Umwelt'!D51+'[1]ÖPNV'!D48+'[1]Produkt 11'!D56+'[1]Produkt 12'!D56)/1000</f>
        <v>1261.4666666666667</v>
      </c>
      <c r="C12" s="59">
        <f>('[1]Fachbereichsoverhead'!E33+'[1]öffentl. Grünflächen'!E49+'[1]vorbereitende  Planung'!E54+'[1]verbindliche Pl.'!E48+'[1]baurechtl. u. sonst. Verf.'!E47+'[1]Verkehrsflächen'!E48+'[1]geregelte Nutzung'!E50+'[1]Oberflächenentwässerung'!E48+'[1]technischer Service'!E45+'[1]Umwelt'!E51+'[1]ÖPNV'!E48+'[1]Produkt 11'!E56+'[1]Produkt 12'!E56)/1000</f>
        <v>973.7104499999999</v>
      </c>
      <c r="D12" s="59">
        <f>('[1]Fachbereichsoverhead'!F33+'[1]öffentl. Grünflächen'!F49+'[1]vorbereitende  Planung'!F54+'[1]verbindliche Pl.'!F48+'[1]baurechtl. u. sonst. Verf.'!F47+'[1]Verkehrsflächen'!F48+'[1]geregelte Nutzung'!F50+'[1]Oberflächenentwässerung'!F48+'[1]technischer Service'!F45+'[1]Umwelt'!F51+'[1]ÖPNV'!F48+'[1]Produkt 11'!F56+'[1]Produkt 12'!F56)/1000</f>
        <v>1261.4666666666667</v>
      </c>
      <c r="E12" s="60">
        <f>('[1]Fachbereichsoverhead'!G33+'[1]öffentl. Grünflächen'!G49+'[1]vorbereitende  Planung'!G54+'[1]verbindliche Pl.'!G48+'[1]baurechtl. u. sonst. Verf.'!G47+'[1]Verkehrsflächen'!G48+'[1]geregelte Nutzung'!G50+'[1]Oberflächenentwässerung'!G48+'[1]technischer Service'!G45+'[1]Umwelt'!G51+'[1]ÖPNV'!G48+'[1]Produkt 11'!G56+'[1]Produkt 12'!G56)/1000</f>
        <v>1373.0284299999998</v>
      </c>
      <c r="F12" s="59">
        <f>('[1]Fachbereichsoverhead'!H33+'[1]öffentl. Grünflächen'!H49+'[1]vorbereitende  Planung'!H54+'[1]verbindliche Pl.'!H48+'[1]baurechtl. u. sonst. Verf.'!H47+'[1]Verkehrsflächen'!H48+'[1]geregelte Nutzung'!H50+'[1]Oberflächenentwässerung'!H48+'[1]technischer Service'!H45+'[1]Umwelt'!H51+'[1]ÖPNV'!H48+'[1]Produkt 11'!H56+'[1]Produkt 12'!H56)/1000</f>
        <v>1261.4666666666667</v>
      </c>
      <c r="G12" s="61">
        <f>('[1]Fachbereichsoverhead'!I33+'[1]öffentl. Grünflächen'!I49+'[1]vorbereitende  Planung'!I54+'[1]verbindliche Pl.'!I48+'[1]baurechtl. u. sonst. Verf.'!I47+'[1]Verkehrsflächen'!I48+'[1]geregelte Nutzung'!I50+'[1]Oberflächenentwässerung'!I48+'[1]technischer Service'!I45+'[1]Umwelt'!I51+'[1]ÖPNV'!I48+'[1]Produkt 11'!I56+'[1]Produkt 12'!I56)/1000</f>
        <v>1436.7920100000001</v>
      </c>
      <c r="H12" s="59">
        <f>('[1]Fachbereichsoverhead'!J33+'[1]öffentl. Grünflächen'!J49+'[1]vorbereitende  Planung'!J54+'[1]verbindliche Pl.'!J48+'[1]baurechtl. u. sonst. Verf.'!J47+'[1]Verkehrsflächen'!J48+'[1]geregelte Nutzung'!J50+'[1]Oberflächenentwässerung'!J48+'[1]technischer Service'!J45+'[1]Umwelt'!J51+'[1]ÖPNV'!J48+'[1]Produkt 11'!J56+'[1]Produkt 12'!J56)/1000</f>
        <v>3784.4</v>
      </c>
      <c r="I12" s="59">
        <f>('[1]Fachbereichsoverhead'!K33+'[1]öffentl. Grünflächen'!K49+'[1]vorbereitende  Planung'!K54+'[1]verbindliche Pl.'!K48+'[1]baurechtl. u. sonst. Verf.'!K47+'[1]Verkehrsflächen'!K48+'[1]geregelte Nutzung'!K50+'[1]Oberflächenentwässerung'!K48+'[1]technischer Service'!K45+'[1]Umwelt'!K51+'[1]ÖPNV'!K48+'[1]Produkt 11'!K56+'[1]Produkt 12'!K56)/1000</f>
        <v>0</v>
      </c>
      <c r="J12" s="59">
        <f>('[1]Fachbereichsoverhead'!L33+'[1]öffentl. Grünflächen'!L49+'[1]vorbereitende  Planung'!L54+'[1]verbindliche Pl.'!L48+'[1]baurechtl. u. sonst. Verf.'!L47+'[1]Verkehrsflächen'!L48+'[1]geregelte Nutzung'!L50+'[1]Oberflächenentwässerung'!L48+'[1]technischer Service'!L45+'[1]Umwelt'!L51+'[1]ÖPNV'!L48+'[1]Produkt 11'!L56+'[1]Produkt 12'!L56)/1000</f>
        <v>3784.4</v>
      </c>
      <c r="K12" s="59">
        <f>('[1]Fachbereichsoverhead'!M33+'[1]öffentl. Grünflächen'!M49+'[1]vorbereitende  Planung'!M54+'[1]verbindliche Pl.'!M48+'[1]baurechtl. u. sonst. Verf.'!M47+'[1]Verkehrsflächen'!M48+'[1]geregelte Nutzung'!M50+'[1]Oberflächenentwässerung'!M48+'[1]technischer Service'!M45+'[1]Umwelt'!M51+'[1]ÖPNV'!M48+'[1]Produkt 11'!M56+'[1]Produkt 12'!M56)/1000</f>
        <v>0</v>
      </c>
      <c r="L12" s="59">
        <f>('[1]Fachbereichsoverhead'!N33+'[1]öffentl. Grünflächen'!N49+'[1]vorbereitende  Planung'!N54+'[1]verbindliche Pl.'!N48+'[1]baurechtl. u. sonst. Verf.'!N47+'[1]Verkehrsflächen'!N48+'[1]geregelte Nutzung'!N50+'[1]Oberflächenentwässerung'!N48+'[1]technischer Service'!N45+'[1]Umwelt'!N51+'[1]ÖPNV'!N48+'[1]Produkt 11'!N56+'[1]Produkt 12'!N56)/1000</f>
        <v>3783.5308899999995</v>
      </c>
      <c r="M12" s="59">
        <f>('[1]Fachbereichsoverhead'!O33+'[1]öffentl. Grünflächen'!O49+'[1]vorbereitende  Planung'!O54+'[1]verbindliche Pl.'!O48+'[1]baurechtl. u. sonst. Verf.'!O47+'[1]Verkehrsflächen'!O48+'[1]geregelte Nutzung'!O50+'[1]Oberflächenentwässerung'!O48+'[1]technischer Service'!O45+'[1]Umwelt'!O51+'[1]ÖPNV'!O48+'[1]Produkt 11'!O56+'[1]Produkt 12'!O56)/1000</f>
        <v>-0.8691099999999861</v>
      </c>
      <c r="N12" s="62">
        <f t="shared" si="0"/>
        <v>-0.0002296559560300143</v>
      </c>
    </row>
    <row r="13" spans="1:14" ht="12.75">
      <c r="A13" s="63" t="s">
        <v>29</v>
      </c>
      <c r="B13" s="64">
        <f>('[1]Fachbereichsoverhead'!D44+'[1]öffentl. Grünflächen'!D80+'[1]vorbereitende  Planung'!D59+'[1]verbindliche Pl.'!D56+'[1]baurechtl. u. sonst. Verf.'!D56+'[1]Verkehrsflächen'!D62+'[1]geregelte Nutzung'!D60+'[1]Oberflächenentwässerung'!D53+'[1]technischer Service'!D53+'[1]Umwelt'!D74+'[1]ÖPNV'!D53+'[1]Produkt 11'!D67+'[1]Produkt 12'!D67)/1000</f>
        <v>995.5666666666667</v>
      </c>
      <c r="C13" s="65">
        <f>('[1]Fachbereichsoverhead'!E44+'[1]öffentl. Grünflächen'!E80+'[1]vorbereitende  Planung'!E59+'[1]verbindliche Pl.'!E56+'[1]baurechtl. u. sonst. Verf.'!E56+'[1]Verkehrsflächen'!E62+'[1]geregelte Nutzung'!E60+'[1]Oberflächenentwässerung'!E53+'[1]technischer Service'!E53+'[1]Umwelt'!E74+'[1]ÖPNV'!E53+'[1]Produkt 11'!E67+'[1]Produkt 12'!E67)/1000</f>
        <v>455.97781</v>
      </c>
      <c r="D13" s="65">
        <f>('[1]Fachbereichsoverhead'!F44+'[1]öffentl. Grünflächen'!F80+'[1]vorbereitende  Planung'!F59+'[1]verbindliche Pl.'!F56+'[1]baurechtl. u. sonst. Verf.'!F56+'[1]Verkehrsflächen'!F62+'[1]geregelte Nutzung'!F60+'[1]Oberflächenentwässerung'!F53+'[1]technischer Service'!F53+'[1]Umwelt'!F74+'[1]ÖPNV'!F53+'[1]Produkt 11'!F67+'[1]Produkt 12'!F67)/1000</f>
        <v>1041.6666666666667</v>
      </c>
      <c r="E13" s="65">
        <f>('[1]Fachbereichsoverhead'!G44+'[1]öffentl. Grünflächen'!G80+'[1]vorbereitende  Planung'!G59+'[1]verbindliche Pl.'!G56+'[1]baurechtl. u. sonst. Verf.'!G56+'[1]Verkehrsflächen'!G62+'[1]geregelte Nutzung'!G60+'[1]Oberflächenentwässerung'!G53+'[1]technischer Service'!G53+'[1]Umwelt'!G74+'[1]ÖPNV'!G53+'[1]Produkt 11'!G67+'[1]Produkt 12'!G67)/1000</f>
        <v>1336.3134800000003</v>
      </c>
      <c r="F13" s="65">
        <f>('[1]Fachbereichsoverhead'!H44+'[1]öffentl. Grünflächen'!H80+'[1]vorbereitende  Planung'!H59+'[1]verbindliche Pl.'!H56+'[1]baurechtl. u. sonst. Verf.'!H56+'[1]Verkehrsflächen'!H62+'[1]geregelte Nutzung'!H60+'[1]Oberflächenentwässerung'!H53+'[1]technischer Service'!H53+'[1]Umwelt'!H74+'[1]ÖPNV'!H53+'[1]Produkt 11'!H67+'[1]Produkt 12'!H67)/1000</f>
        <v>1087.7666666666667</v>
      </c>
      <c r="G13" s="66">
        <f>('[1]Fachbereichsoverhead'!I44+'[1]öffentl. Grünflächen'!I80+'[1]vorbereitende  Planung'!I59+'[1]verbindliche Pl.'!I56+'[1]baurechtl. u. sonst. Verf.'!I56+'[1]Verkehrsflächen'!I62+'[1]geregelte Nutzung'!I60+'[1]Oberflächenentwässerung'!I53+'[1]technischer Service'!I53+'[1]Umwelt'!I74+'[1]ÖPNV'!I53+'[1]Produkt 11'!I67+'[1]Produkt 12'!I67)/1000</f>
        <v>1001.01796</v>
      </c>
      <c r="H13" s="67">
        <f>('[1]Fachbereichsoverhead'!J44+'[1]öffentl. Grünflächen'!J80+'[1]vorbereitende  Planung'!J59+'[1]verbindliche Pl.'!J56+'[1]baurechtl. u. sonst. Verf.'!J56+'[1]Verkehrsflächen'!J62+'[1]geregelte Nutzung'!J60+'[1]Oberflächenentwässerung'!J53+'[1]technischer Service'!J53+'[1]Umwelt'!J74+'[1]ÖPNV'!J53+'[1]Produkt 11'!J67+'[1]Produkt 12'!J67)/1000</f>
        <v>3170.2</v>
      </c>
      <c r="I13" s="67">
        <f>('[1]Fachbereichsoverhead'!K44+'[1]öffentl. Grünflächen'!K80+'[1]vorbereitende  Planung'!K59+'[1]verbindliche Pl.'!K56+'[1]baurechtl. u. sonst. Verf.'!K56+'[1]Verkehrsflächen'!K62+'[1]geregelte Nutzung'!K60+'[1]Oberflächenentwässerung'!K53+'[1]technischer Service'!K53+'[1]Umwelt'!K74+'[1]ÖPNV'!K53+'[1]Produkt 11'!K67+'[1]Produkt 12'!K67)/1000</f>
        <v>178.74897</v>
      </c>
      <c r="J13" s="67">
        <f>('[1]Fachbereichsoverhead'!L44+'[1]öffentl. Grünflächen'!L80+'[1]vorbereitende  Planung'!L59+'[1]verbindliche Pl.'!L56+'[1]baurechtl. u. sonst. Verf.'!L56+'[1]Verkehrsflächen'!L62+'[1]geregelte Nutzung'!L60+'[1]Oberflächenentwässerung'!L53+'[1]technischer Service'!L53+'[1]Umwelt'!L74+'[1]ÖPNV'!L53+'[1]Produkt 11'!L67+'[1]Produkt 12'!L67)/1000</f>
        <v>3348.94897</v>
      </c>
      <c r="K13" s="65">
        <f>('[1]Fachbereichsoverhead'!M44+'[1]öffentl. Grünflächen'!M80+'[1]vorbereitende  Planung'!M59+'[1]verbindliche Pl.'!M56+'[1]baurechtl. u. sonst. Verf.'!M56+'[1]Verkehrsflächen'!M62+'[1]geregelte Nutzung'!M60+'[1]Oberflächenentwässerung'!M53+'[1]technischer Service'!M53+'[1]Umwelt'!M74+'[1]ÖPNV'!M53+'[1]Produkt 11'!M67+'[1]Produkt 12'!M67)/1000</f>
        <v>-0.0002700000000008913</v>
      </c>
      <c r="L13" s="65">
        <f>('[1]Fachbereichsoverhead'!N44+'[1]öffentl. Grünflächen'!N80+'[1]vorbereitende  Planung'!N59+'[1]verbindliche Pl.'!N56+'[1]baurechtl. u. sonst. Verf.'!N56+'[1]Verkehrsflächen'!N62+'[1]geregelte Nutzung'!N60+'[1]Oberflächenentwässerung'!N53+'[1]technischer Service'!N53+'[1]Umwelt'!N74+'[1]ÖPNV'!N53+'[1]Produkt 11'!N67+'[1]Produkt 12'!N67)/1000</f>
        <v>2793.3089799999993</v>
      </c>
      <c r="M13" s="65">
        <f>('[1]Fachbereichsoverhead'!O44+'[1]öffentl. Grünflächen'!O80+'[1]vorbereitende  Planung'!O59+'[1]verbindliche Pl.'!O56+'[1]baurechtl. u. sonst. Verf.'!O56+'[1]Verkehrsflächen'!O62+'[1]geregelte Nutzung'!O60+'[1]Oberflächenentwässerung'!O53+'[1]technischer Service'!O53+'[1]Umwelt'!O74+'[1]ÖPNV'!O53+'[1]Produkt 11'!O67+'[1]Produkt 12'!O67)/1000</f>
        <v>-555.63999</v>
      </c>
      <c r="N13" s="68">
        <f t="shared" si="0"/>
        <v>-0.16591473772142906</v>
      </c>
    </row>
    <row r="14" spans="1:14" ht="12.75">
      <c r="A14" s="63" t="s">
        <v>25</v>
      </c>
      <c r="B14" s="64">
        <f>('[1]Fachbereichsoverhead'!D50+'[1]Fachbereichsoverhead'!D78+'[1]öffentl. Grünflächen'!D85+'[1]vorbereitende  Planung'!D63+'[1]verbindliche Pl.'!D61+'[1]baurechtl. u. sonst. Verf.'!D61+'[1]Verkehrsflächen'!D70+'[1]geregelte Nutzung'!D65+'[1]Oberflächenentwässerung'!D57+'[1]technischer Service'!D57+'[1]Umwelt'!D79+'[1]ÖPNV'!D64+'[1]Produkt 11'!D78+'[1]Produkt 12'!D78)/1000</f>
        <v>2101.5</v>
      </c>
      <c r="C14" s="65">
        <f>('[1]Fachbereichsoverhead'!E50+'[1]Fachbereichsoverhead'!E78+'[1]öffentl. Grünflächen'!E85+'[1]vorbereitende  Planung'!E63+'[1]verbindliche Pl.'!E61+'[1]baurechtl. u. sonst. Verf.'!E61+'[1]Verkehrsflächen'!E70+'[1]geregelte Nutzung'!E65+'[1]Oberflächenentwässerung'!E57+'[1]technischer Service'!E57+'[1]Umwelt'!E79+'[1]ÖPNV'!E64+'[1]Produkt 11'!E78+'[1]Produkt 12'!E78)/1000</f>
        <v>2.30067</v>
      </c>
      <c r="D14" s="65">
        <f>('[1]Fachbereichsoverhead'!F50+'[1]Fachbereichsoverhead'!F78+'[1]öffentl. Grünflächen'!F85+'[1]vorbereitende  Planung'!F63+'[1]verbindliche Pl.'!F61+'[1]baurechtl. u. sonst. Verf.'!F61+'[1]Verkehrsflächen'!F70+'[1]geregelte Nutzung'!F65+'[1]Oberflächenentwässerung'!F57+'[1]technischer Service'!F57+'[1]Umwelt'!F79+'[1]ÖPNV'!F64+'[1]Produkt 11'!F78+'[1]Produkt 12'!F78)/1000</f>
        <v>2101.5</v>
      </c>
      <c r="E14" s="65">
        <f>('[1]Fachbereichsoverhead'!G50+'[1]Fachbereichsoverhead'!G78+'[1]öffentl. Grünflächen'!G85+'[1]vorbereitende  Planung'!G63+'[1]verbindliche Pl.'!G61+'[1]baurechtl. u. sonst. Verf.'!G61+'[1]Verkehrsflächen'!G70+'[1]geregelte Nutzung'!G65+'[1]Oberflächenentwässerung'!G57+'[1]technischer Service'!G57+'[1]Umwelt'!G79+'[1]ÖPNV'!G64+'[1]Produkt 11'!G78+'[1]Produkt 12'!G78)/1000</f>
        <v>5406</v>
      </c>
      <c r="F14" s="65">
        <f>('[1]Fachbereichsoverhead'!H50+'[1]Fachbereichsoverhead'!H78+'[1]öffentl. Grünflächen'!H85+'[1]vorbereitende  Planung'!H63+'[1]verbindliche Pl.'!H61+'[1]baurechtl. u. sonst. Verf.'!H61+'[1]Verkehrsflächen'!H70+'[1]geregelte Nutzung'!H65+'[1]Oberflächenentwässerung'!H57+'[1]technischer Service'!H57+'[1]Umwelt'!H79+'[1]ÖPNV'!H64+'[1]Produkt 11'!H78+'[1]Produkt 12'!H78)/1000</f>
        <v>2101.5</v>
      </c>
      <c r="G14" s="66">
        <f>('[1]Fachbereichsoverhead'!I50+'[1]Fachbereichsoverhead'!I78+'[1]öffentl. Grünflächen'!I85+'[1]vorbereitende  Planung'!I63+'[1]verbindliche Pl.'!I61+'[1]baurechtl. u. sonst. Verf.'!I61+'[1]Verkehrsflächen'!I70+'[1]geregelte Nutzung'!I65+'[1]Oberflächenentwässerung'!I57+'[1]technischer Service'!I57+'[1]Umwelt'!I79+'[1]ÖPNV'!I64+'[1]Produkt 11'!I78+'[1]Produkt 12'!I78)/1000</f>
        <v>953.68008</v>
      </c>
      <c r="H14" s="67">
        <f>('[1]Fachbereichsoverhead'!J50+'[1]Fachbereichsoverhead'!J78+'[1]öffentl. Grünflächen'!J85+'[1]vorbereitende  Planung'!J63+'[1]verbindliche Pl.'!J61+'[1]baurechtl. u. sonst. Verf.'!J61+'[1]Verkehrsflächen'!J70+'[1]geregelte Nutzung'!J65+'[1]Oberflächenentwässerung'!J57+'[1]technischer Service'!J57+'[1]Umwelt'!J79+'[1]ÖPNV'!J64+'[1]Produkt 11'!J78+'[1]Produkt 12'!J78)/1000</f>
        <v>6304.5</v>
      </c>
      <c r="I14" s="67">
        <f>('[1]Fachbereichsoverhead'!K50+'[1]Fachbereichsoverhead'!K78+'[1]öffentl. Grünflächen'!K85+'[1]vorbereitende  Planung'!K63+'[1]verbindliche Pl.'!K61+'[1]baurechtl. u. sonst. Verf.'!K61+'[1]Verkehrsflächen'!K70+'[1]geregelte Nutzung'!K65+'[1]Oberflächenentwässerung'!K57+'[1]technischer Service'!K57+'[1]Umwelt'!K79+'[1]ÖPNV'!K64+'[1]Produkt 11'!K78+'[1]Produkt 12'!K78)/1000</f>
        <v>0</v>
      </c>
      <c r="J14" s="67">
        <f>('[1]Fachbereichsoverhead'!L50+'[1]Fachbereichsoverhead'!L78+'[1]öffentl. Grünflächen'!L85+'[1]vorbereitende  Planung'!L63+'[1]verbindliche Pl.'!L61+'[1]baurechtl. u. sonst. Verf.'!L61+'[1]Verkehrsflächen'!L70+'[1]geregelte Nutzung'!L65+'[1]Oberflächenentwässerung'!L57+'[1]technischer Service'!L57+'[1]Umwelt'!L79+'[1]ÖPNV'!L64+'[1]Produkt 11'!L78+'[1]Produkt 12'!L78)/1000</f>
        <v>6304.5</v>
      </c>
      <c r="K14" s="65">
        <f>('[1]Fachbereichsoverhead'!M50+'[1]Fachbereichsoverhead'!M78+'[1]öffentl. Grünflächen'!M85+'[1]vorbereitende  Planung'!M63+'[1]verbindliche Pl.'!M61+'[1]baurechtl. u. sonst. Verf.'!M61+'[1]Verkehrsflächen'!M70+'[1]geregelte Nutzung'!M65+'[1]Oberflächenentwässerung'!M57+'[1]technischer Service'!M57+'[1]Umwelt'!M79+'[1]ÖPNV'!M64+'[1]Produkt 11'!M78+'[1]Produkt 12'!M78)/1000</f>
        <v>-0.00011000000001695298</v>
      </c>
      <c r="L14" s="65">
        <f>('[1]Fachbereichsoverhead'!N50+'[1]Fachbereichsoverhead'!N78+'[1]öffentl. Grünflächen'!N85+'[1]vorbereitende  Planung'!N63+'[1]verbindliche Pl.'!N61+'[1]baurechtl. u. sonst. Verf.'!N61+'[1]Verkehrsflächen'!N70+'[1]geregelte Nutzung'!N65+'[1]Oberflächenentwässerung'!N57+'[1]technischer Service'!N57+'[1]Umwelt'!N79+'[1]ÖPNV'!N64+'[1]Produkt 11'!N78+'[1]Produkt 12'!N78)/1000</f>
        <v>6361.98064</v>
      </c>
      <c r="M14" s="65">
        <f>('[1]Fachbereichsoverhead'!O50+'[1]Fachbereichsoverhead'!O78+'[1]öffentl. Grünflächen'!O85+'[1]vorbereitende  Planung'!O63+'[1]verbindliche Pl.'!O61+'[1]baurechtl. u. sonst. Verf.'!O61+'[1]Verkehrsflächen'!O70+'[1]geregelte Nutzung'!O65+'[1]Oberflächenentwässerung'!O57+'[1]technischer Service'!O57+'[1]Umwelt'!O79+'[1]ÖPNV'!O64+'[1]Produkt 11'!O78+'[1]Produkt 12'!O78)/1000</f>
        <v>57.48064</v>
      </c>
      <c r="N14" s="68">
        <f t="shared" si="0"/>
        <v>0.009117398683480054</v>
      </c>
    </row>
    <row r="15" spans="1:14" ht="12.75">
      <c r="A15" s="63" t="s">
        <v>30</v>
      </c>
      <c r="B15" s="64">
        <f>('[1]Fachbereichsoverhead'!D54+'[1]öffentl. Grünflächen'!D88+'[1]vorbereitende  Planung'!D74+'[1]verbindliche Pl.'!D72+'[1]baurechtl. u. sonst. Verf.'!D72+'[1]Verkehrsflächen'!D74+'[1]geregelte Nutzung'!D76+'[1]Oberflächenentwässerung'!D62+'[1]technischer Service'!D68+'[1]Umwelt'!D83+'[1]ÖPNV'!D68+'[1]Produkt 11'!D89+'[1]Produkt 12'!D89)/1000</f>
        <v>81.16666666666667</v>
      </c>
      <c r="C15" s="65">
        <f>('[1]Fachbereichsoverhead'!E54+'[1]öffentl. Grünflächen'!E88+'[1]vorbereitende  Planung'!E74+'[1]verbindliche Pl.'!E72+'[1]baurechtl. u. sonst. Verf.'!E72+'[1]Verkehrsflächen'!E74+'[1]geregelte Nutzung'!E76+'[1]Oberflächenentwässerung'!E62+'[1]technischer Service'!E68+'[1]Umwelt'!E83+'[1]ÖPNV'!E68+'[1]Produkt 11'!E89+'[1]Produkt 12'!E89)/1000</f>
        <v>169.25298999999998</v>
      </c>
      <c r="D15" s="65">
        <f>('[1]Fachbereichsoverhead'!F54+'[1]öffentl. Grünflächen'!F88+'[1]vorbereitende  Planung'!F74+'[1]verbindliche Pl.'!F72+'[1]baurechtl. u. sonst. Verf.'!F72+'[1]Verkehrsflächen'!F74+'[1]geregelte Nutzung'!F76+'[1]Oberflächenentwässerung'!F62+'[1]technischer Service'!F68+'[1]Umwelt'!F83+'[1]ÖPNV'!F68+'[1]Produkt 11'!F89+'[1]Produkt 12'!F89)/1000</f>
        <v>81.16666666666667</v>
      </c>
      <c r="E15" s="65">
        <f>('[1]Fachbereichsoverhead'!G54+'[1]öffentl. Grünflächen'!G88+'[1]vorbereitende  Planung'!G74+'[1]verbindliche Pl.'!G72+'[1]baurechtl. u. sonst. Verf.'!G72+'[1]Verkehrsflächen'!G74+'[1]geregelte Nutzung'!G76+'[1]Oberflächenentwässerung'!G62+'[1]technischer Service'!G68+'[1]Umwelt'!G83+'[1]ÖPNV'!G68+'[1]Produkt 11'!G89+'[1]Produkt 12'!G89)/1000</f>
        <v>26.189309999999985</v>
      </c>
      <c r="F15" s="65">
        <f>('[1]Fachbereichsoverhead'!H54+'[1]öffentl. Grünflächen'!H88+'[1]vorbereitende  Planung'!H74+'[1]verbindliche Pl.'!H72+'[1]baurechtl. u. sonst. Verf.'!H72+'[1]Verkehrsflächen'!H74+'[1]geregelte Nutzung'!H76+'[1]Oberflächenentwässerung'!H62+'[1]technischer Service'!H68+'[1]Umwelt'!H83+'[1]ÖPNV'!H68+'[1]Produkt 11'!H89+'[1]Produkt 12'!H89)/1000</f>
        <v>81.16666666666666</v>
      </c>
      <c r="G15" s="66">
        <f>('[1]Fachbereichsoverhead'!I54+'[1]öffentl. Grünflächen'!I88+'[1]vorbereitende  Planung'!I74+'[1]verbindliche Pl.'!I72+'[1]baurechtl. u. sonst. Verf.'!I72+'[1]Verkehrsflächen'!I74+'[1]geregelte Nutzung'!I76+'[1]Oberflächenentwässerung'!I62+'[1]technischer Service'!I68+'[1]Umwelt'!I83+'[1]ÖPNV'!I68+'[1]Produkt 11'!I89+'[1]Produkt 12'!I89)/1000</f>
        <v>23.65893000000002</v>
      </c>
      <c r="H15" s="67">
        <f>('[1]Fachbereichsoverhead'!J54+'[1]öffentl. Grünflächen'!J88+'[1]vorbereitende  Planung'!J74+'[1]verbindliche Pl.'!J72+'[1]baurechtl. u. sonst. Verf.'!J72+'[1]Verkehrsflächen'!J74+'[1]geregelte Nutzung'!J76+'[1]Oberflächenentwässerung'!J62+'[1]technischer Service'!J68+'[1]Umwelt'!J83+'[1]ÖPNV'!J68+'[1]Produkt 11'!J89+'[1]Produkt 12'!J89)/1000</f>
        <v>243.5</v>
      </c>
      <c r="I15" s="67">
        <f>('[1]Fachbereichsoverhead'!K54+'[1]öffentl. Grünflächen'!K88+'[1]vorbereitende  Planung'!K74+'[1]verbindliche Pl.'!K72+'[1]baurechtl. u. sonst. Verf.'!K72+'[1]Verkehrsflächen'!K74+'[1]geregelte Nutzung'!K76+'[1]Oberflächenentwässerung'!K62+'[1]technischer Service'!K68+'[1]Umwelt'!K83+'[1]ÖPNV'!K68+'[1]Produkt 11'!K89+'[1]Produkt 12'!K89)/1000</f>
        <v>0</v>
      </c>
      <c r="J15" s="67">
        <f>('[1]Fachbereichsoverhead'!L54+'[1]öffentl. Grünflächen'!L88+'[1]vorbereitende  Planung'!L74+'[1]verbindliche Pl.'!L72+'[1]baurechtl. u. sonst. Verf.'!L72+'[1]Verkehrsflächen'!L74+'[1]geregelte Nutzung'!L76+'[1]Oberflächenentwässerung'!L62+'[1]technischer Service'!L68+'[1]Umwelt'!L83+'[1]ÖPNV'!L68+'[1]Produkt 11'!L89+'[1]Produkt 12'!L89)/1000</f>
        <v>243.5</v>
      </c>
      <c r="K15" s="65">
        <f>('[1]Fachbereichsoverhead'!M54+'[1]öffentl. Grünflächen'!M88+'[1]vorbereitende  Planung'!M74+'[1]verbindliche Pl.'!M72+'[1]baurechtl. u. sonst. Verf.'!M72+'[1]Verkehrsflächen'!M74+'[1]geregelte Nutzung'!M76+'[1]Oberflächenentwässerung'!M62+'[1]technischer Service'!M68+'[1]Umwelt'!M83+'[1]ÖPNV'!M68+'[1]Produkt 11'!M89+'[1]Produkt 12'!M89)/1000</f>
        <v>0.0005000000000001136</v>
      </c>
      <c r="L15" s="65">
        <f>('[1]Fachbereichsoverhead'!N54+'[1]öffentl. Grünflächen'!N88+'[1]vorbereitende  Planung'!N74+'[1]verbindliche Pl.'!N72+'[1]baurechtl. u. sonst. Verf.'!N72+'[1]Verkehrsflächen'!N74+'[1]geregelte Nutzung'!N76+'[1]Oberflächenentwässerung'!N62+'[1]technischer Service'!N68+'[1]Umwelt'!N83+'[1]ÖPNV'!N68+'[1]Produkt 11'!N89+'[1]Produkt 12'!N89)/1000</f>
        <v>219.10173</v>
      </c>
      <c r="M15" s="65">
        <f>('[1]Fachbereichsoverhead'!O54+'[1]öffentl. Grünflächen'!O88+'[1]vorbereitende  Planung'!O74+'[1]verbindliche Pl.'!O72+'[1]baurechtl. u. sonst. Verf.'!O72+'[1]Verkehrsflächen'!O74+'[1]geregelte Nutzung'!O76+'[1]Oberflächenentwässerung'!O62+'[1]technischer Service'!O68+'[1]Umwelt'!O83+'[1]ÖPNV'!O68+'[1]Produkt 11'!O89+'[1]Produkt 12'!O89)/1000</f>
        <v>-24.398269999999997</v>
      </c>
      <c r="N15" s="68">
        <f t="shared" si="0"/>
        <v>-0.10019823408624229</v>
      </c>
    </row>
    <row r="16" spans="1:14" ht="12.75">
      <c r="A16" s="63" t="s">
        <v>31</v>
      </c>
      <c r="B16" s="64">
        <f>'[1]Fachbereichsoverhead'!D58+'[1]öffentl. Grünflächen'!D99+'[1]vorbereitende  Planung'!D85+'[1]verbindliche Pl.'!D83+'[1]baurechtl. u. sonst. Verf.'!D83+'[1]Verkehrsflächen'!D85+'[1]geregelte Nutzung'!D87+'[1]Oberflächenentwässerung'!D73+'[1]technischer Service'!D79+'[1]Umwelt'!D94+'[1]ÖPNV'!D79+'[1]Produkt 11'!D100+'[1]Produkt 12'!D100</f>
        <v>0</v>
      </c>
      <c r="C16" s="65">
        <f>'[1]Fachbereichsoverhead'!E58+'[1]öffentl. Grünflächen'!E99+'[1]vorbereitende  Planung'!E85+'[1]verbindliche Pl.'!E83+'[1]baurechtl. u. sonst. Verf.'!E83+'[1]Verkehrsflächen'!E85+'[1]geregelte Nutzung'!E87+'[1]Oberflächenentwässerung'!E73+'[1]technischer Service'!E79+'[1]Umwelt'!E94+'[1]ÖPNV'!E79+'[1]Produkt 11'!E100+'[1]Produkt 12'!E100</f>
        <v>0</v>
      </c>
      <c r="D16" s="65">
        <f>'[1]Fachbereichsoverhead'!F58+'[1]öffentl. Grünflächen'!F99+'[1]vorbereitende  Planung'!F85+'[1]verbindliche Pl.'!F83+'[1]baurechtl. u. sonst. Verf.'!F83+'[1]Verkehrsflächen'!F85+'[1]geregelte Nutzung'!F87+'[1]Oberflächenentwässerung'!F73+'[1]technischer Service'!F79+'[1]Umwelt'!F94+'[1]ÖPNV'!F79+'[1]Produkt 11'!F100+'[1]Produkt 12'!F100</f>
        <v>0</v>
      </c>
      <c r="E16" s="65">
        <f>'[1]Fachbereichsoverhead'!G58+'[1]öffentl. Grünflächen'!G99+'[1]vorbereitende  Planung'!G85+'[1]verbindliche Pl.'!G83+'[1]baurechtl. u. sonst. Verf.'!G83+'[1]Verkehrsflächen'!G85+'[1]geregelte Nutzung'!G87+'[1]Oberflächenentwässerung'!G73+'[1]technischer Service'!G79+'[1]Umwelt'!G94+'[1]ÖPNV'!G79+'[1]Produkt 11'!G100+'[1]Produkt 12'!G100</f>
        <v>0</v>
      </c>
      <c r="F16" s="65">
        <f>'[1]Fachbereichsoverhead'!H58+'[1]öffentl. Grünflächen'!H99+'[1]vorbereitende  Planung'!H85+'[1]verbindliche Pl.'!H83+'[1]baurechtl. u. sonst. Verf.'!H83+'[1]Verkehrsflächen'!H85+'[1]geregelte Nutzung'!H87+'[1]Oberflächenentwässerung'!H73+'[1]technischer Service'!H79+'[1]Umwelt'!H94+'[1]ÖPNV'!H79+'[1]Produkt 11'!H100+'[1]Produkt 12'!H100</f>
        <v>0</v>
      </c>
      <c r="G16" s="66">
        <f>'[1]Fachbereichsoverhead'!I58+'[1]öffentl. Grünflächen'!I99+'[1]vorbereitende  Planung'!I85+'[1]verbindliche Pl.'!I83+'[1]baurechtl. u. sonst. Verf.'!I83+'[1]Verkehrsflächen'!I85+'[1]geregelte Nutzung'!I87+'[1]Oberflächenentwässerung'!I73+'[1]technischer Service'!I79+'[1]Umwelt'!I94+'[1]ÖPNV'!I79+'[1]Produkt 11'!I100+'[1]Produkt 12'!I100</f>
        <v>0</v>
      </c>
      <c r="H16" s="67">
        <f>'[1]Fachbereichsoverhead'!J58+'[1]öffentl. Grünflächen'!J99+'[1]vorbereitende  Planung'!J85+'[1]verbindliche Pl.'!J83+'[1]baurechtl. u. sonst. Verf.'!J83+'[1]Verkehrsflächen'!J85+'[1]geregelte Nutzung'!J87+'[1]Oberflächenentwässerung'!J73+'[1]technischer Service'!J79+'[1]Umwelt'!J94+'[1]ÖPNV'!J79+'[1]Produkt 11'!J100+'[1]Produkt 12'!J100</f>
        <v>0</v>
      </c>
      <c r="I16" s="67">
        <f>'[1]Fachbereichsoverhead'!K58+'[1]öffentl. Grünflächen'!K99+'[1]vorbereitende  Planung'!K85+'[1]verbindliche Pl.'!K83+'[1]baurechtl. u. sonst. Verf.'!K83+'[1]Verkehrsflächen'!K85+'[1]geregelte Nutzung'!K87+'[1]Oberflächenentwässerung'!K73+'[1]technischer Service'!K79+'[1]Umwelt'!K94+'[1]ÖPNV'!K79+'[1]Produkt 11'!K100+'[1]Produkt 12'!K100</f>
        <v>0</v>
      </c>
      <c r="J16" s="67">
        <f>'[1]Fachbereichsoverhead'!L58+'[1]öffentl. Grünflächen'!L99+'[1]vorbereitende  Planung'!L85+'[1]verbindliche Pl.'!L83+'[1]baurechtl. u. sonst. Verf.'!L83+'[1]Verkehrsflächen'!L85+'[1]geregelte Nutzung'!L87+'[1]Oberflächenentwässerung'!L73+'[1]technischer Service'!L79+'[1]Umwelt'!L94+'[1]ÖPNV'!L79+'[1]Produkt 11'!L100+'[1]Produkt 12'!L100</f>
        <v>0</v>
      </c>
      <c r="K16" s="65">
        <f>'[1]Fachbereichsoverhead'!M58+'[1]öffentl. Grünflächen'!M99+'[1]vorbereitende  Planung'!M85+'[1]verbindliche Pl.'!M83+'[1]baurechtl. u. sonst. Verf.'!M83+'[1]Verkehrsflächen'!M85+'[1]geregelte Nutzung'!M87+'[1]Oberflächenentwässerung'!M73+'[1]technischer Service'!M79+'[1]Umwelt'!M94+'[1]ÖPNV'!M79+'[1]Produkt 11'!M100+'[1]Produkt 12'!M100</f>
        <v>0</v>
      </c>
      <c r="L16" s="65">
        <f>'[1]Fachbereichsoverhead'!N58+'[1]öffentl. Grünflächen'!N99+'[1]vorbereitende  Planung'!N85+'[1]verbindliche Pl.'!N83+'[1]baurechtl. u. sonst. Verf.'!N83+'[1]Verkehrsflächen'!N85+'[1]geregelte Nutzung'!N87+'[1]Oberflächenentwässerung'!N73+'[1]technischer Service'!N79+'[1]Umwelt'!N94+'[1]ÖPNV'!N79+'[1]Produkt 11'!N100+'[1]Produkt 12'!N100</f>
        <v>0</v>
      </c>
      <c r="M16" s="65">
        <f>'[1]Fachbereichsoverhead'!O58+'[1]öffentl. Grünflächen'!O99+'[1]vorbereitende  Planung'!O85+'[1]verbindliche Pl.'!O83+'[1]baurechtl. u. sonst. Verf.'!O83+'[1]Verkehrsflächen'!O85+'[1]geregelte Nutzung'!O87+'[1]Oberflächenentwässerung'!O73+'[1]technischer Service'!O79+'[1]Umwelt'!O94+'[1]ÖPNV'!O79+'[1]Produkt 11'!O100+'[1]Produkt 12'!O100</f>
        <v>0</v>
      </c>
      <c r="N16" s="68">
        <f t="shared" si="0"/>
        <v>0</v>
      </c>
    </row>
    <row r="17" spans="1:14" ht="13.5" thickBot="1">
      <c r="A17" s="53" t="s">
        <v>32</v>
      </c>
      <c r="B17" s="54">
        <f aca="true" t="shared" si="2" ref="B17:M17">SUM(B12:B16)</f>
        <v>4439.7</v>
      </c>
      <c r="C17" s="55">
        <f t="shared" si="2"/>
        <v>1601.24192</v>
      </c>
      <c r="D17" s="55">
        <f t="shared" si="2"/>
        <v>4485.8</v>
      </c>
      <c r="E17" s="55">
        <f t="shared" si="2"/>
        <v>8141.53122</v>
      </c>
      <c r="F17" s="55">
        <f t="shared" si="2"/>
        <v>4531.900000000001</v>
      </c>
      <c r="G17" s="69">
        <f t="shared" si="2"/>
        <v>3415.1489800000004</v>
      </c>
      <c r="H17" s="56">
        <f t="shared" si="2"/>
        <v>13502.6</v>
      </c>
      <c r="I17" s="56">
        <f t="shared" si="2"/>
        <v>178.74897</v>
      </c>
      <c r="J17" s="56">
        <f t="shared" si="2"/>
        <v>13681.34897</v>
      </c>
      <c r="K17" s="55">
        <f t="shared" si="2"/>
        <v>0.00011999999998226933</v>
      </c>
      <c r="L17" s="55">
        <f t="shared" si="2"/>
        <v>13157.922239999998</v>
      </c>
      <c r="M17" s="55">
        <f t="shared" si="2"/>
        <v>-523.42673</v>
      </c>
      <c r="N17" s="57">
        <f t="shared" si="0"/>
        <v>-0.038258415244560494</v>
      </c>
    </row>
    <row r="18" spans="1:14" ht="13.5" thickBot="1">
      <c r="A18" s="70" t="s">
        <v>33</v>
      </c>
      <c r="B18" s="71">
        <f aca="true" t="shared" si="3" ref="B18:M18">B17-B11</f>
        <v>4103.433333333333</v>
      </c>
      <c r="C18" s="72">
        <f t="shared" si="3"/>
        <v>1169.46848</v>
      </c>
      <c r="D18" s="72">
        <f t="shared" si="3"/>
        <v>4149.533333333334</v>
      </c>
      <c r="E18" s="72">
        <f t="shared" si="3"/>
        <v>7733.0873</v>
      </c>
      <c r="F18" s="72">
        <f t="shared" si="3"/>
        <v>4195.633333333334</v>
      </c>
      <c r="G18" s="72">
        <f t="shared" si="3"/>
        <v>3077.0827400000003</v>
      </c>
      <c r="H18" s="73">
        <f t="shared" si="3"/>
        <v>12493.800000000001</v>
      </c>
      <c r="I18" s="74">
        <f t="shared" si="3"/>
        <v>178.54897000000003</v>
      </c>
      <c r="J18" s="74">
        <f t="shared" si="3"/>
        <v>12672.34897</v>
      </c>
      <c r="K18" s="75">
        <f t="shared" si="3"/>
        <v>-0.0003400000000177244</v>
      </c>
      <c r="L18" s="75">
        <f t="shared" si="3"/>
        <v>11979.638179999998</v>
      </c>
      <c r="M18" s="75">
        <f t="shared" si="3"/>
        <v>-692.7107900000001</v>
      </c>
      <c r="N18" s="76">
        <f t="shared" si="0"/>
        <v>-0.05466317189022298</v>
      </c>
    </row>
    <row r="19" spans="1:14" ht="13.5" thickBot="1">
      <c r="A19" s="70" t="s">
        <v>34</v>
      </c>
      <c r="B19" s="77"/>
      <c r="C19" s="78"/>
      <c r="D19" s="78"/>
      <c r="E19" s="78"/>
      <c r="F19" s="78"/>
      <c r="G19" s="79"/>
      <c r="H19" s="80">
        <f>IF(H11=0,0,H11/H17)</f>
        <v>0.07471153703731133</v>
      </c>
      <c r="I19" s="80"/>
      <c r="J19" s="80">
        <f>IF(J11=0,0,J11/J17)</f>
        <v>0.07375003753010768</v>
      </c>
      <c r="K19" s="81"/>
      <c r="L19" s="81">
        <f>IF(L11=0,0,L11/L17)</f>
        <v>0.08954940138025927</v>
      </c>
      <c r="M19" s="81"/>
      <c r="N19" s="82">
        <f>IF(H19=0,0,(L19-J19)/J19)</f>
        <v>0.21422855335770724</v>
      </c>
    </row>
    <row r="20" spans="1:14" ht="13.5" thickBot="1">
      <c r="A20" s="8"/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3.5" thickBot="1">
      <c r="A21" s="83" t="s">
        <v>35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86"/>
    </row>
    <row r="22" spans="1:14" ht="12.7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90"/>
    </row>
    <row r="23" spans="1:14" ht="12.75">
      <c r="A23" s="91" t="s">
        <v>36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4"/>
    </row>
    <row r="24" spans="1:14" ht="12.75">
      <c r="A24" s="91" t="s">
        <v>37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94"/>
    </row>
    <row r="25" spans="1:14" ht="12.75">
      <c r="A25" s="95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7"/>
    </row>
    <row r="26" spans="1:14" ht="12.75">
      <c r="A26" s="95" t="s">
        <v>39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</row>
    <row r="27" spans="1:14" ht="12.75">
      <c r="A27" s="95" t="s">
        <v>40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</row>
    <row r="28" spans="1:14" ht="12.75">
      <c r="A28" s="95" t="s">
        <v>41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</row>
    <row r="29" spans="1:14" ht="25.5" customHeight="1">
      <c r="A29" s="98" t="s">
        <v>43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4" ht="12.7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83.25" customHeight="1">
      <c r="A31" s="101" t="s">
        <v>42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1:14" ht="5.25" customHeight="1" thickBo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>
      <c r="A33" s="8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8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</sheetData>
  <mergeCells count="11">
    <mergeCell ref="A30:N30"/>
    <mergeCell ref="A31:N31"/>
    <mergeCell ref="A32:N32"/>
    <mergeCell ref="A26:N26"/>
    <mergeCell ref="A27:N27"/>
    <mergeCell ref="A28:N28"/>
    <mergeCell ref="A29:N29"/>
    <mergeCell ref="B4:G4"/>
    <mergeCell ref="M5:N5"/>
    <mergeCell ref="A22:N22"/>
    <mergeCell ref="A25:N25"/>
  </mergeCells>
  <printOptions/>
  <pageMargins left="0.75" right="0.75" top="1" bottom="1" header="0.4921259845" footer="0.4921259845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Hoerauf</dc:creator>
  <cp:keywords/>
  <dc:description/>
  <cp:lastModifiedBy>Hoerauf</cp:lastModifiedBy>
  <cp:lastPrinted>2005-02-03T10:28:06Z</cp:lastPrinted>
  <dcterms:created xsi:type="dcterms:W3CDTF">2005-02-03T10:13:24Z</dcterms:created>
  <dcterms:modified xsi:type="dcterms:W3CDTF">2005-02-03T10:28:33Z</dcterms:modified>
  <cp:category/>
  <cp:version/>
  <cp:contentType/>
  <cp:contentStatus/>
</cp:coreProperties>
</file>